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Orçamento mensal\2021\"/>
    </mc:Choice>
  </mc:AlternateContent>
  <xr:revisionPtr revIDLastSave="0" documentId="13_ncr:1_{EE8F4594-96E4-403F-AD20-22C7EB37AA21}" xr6:coauthVersionLast="46" xr6:coauthVersionMax="46" xr10:uidLastSave="{00000000-0000-0000-0000-000000000000}"/>
  <bookViews>
    <workbookView xWindow="-120" yWindow="-120" windowWidth="20640" windowHeight="11160" activeTab="3" xr2:uid="{997D9FAA-2F97-4E4B-8523-AA1E18D124E4}"/>
  </bookViews>
  <sheets>
    <sheet name="Balanço Financeiro" sheetId="3" r:id="rId1"/>
    <sheet name="Geral" sheetId="13" r:id="rId2"/>
    <sheet name="Evolução" sheetId="47" r:id="rId3"/>
    <sheet name="Janeiro" sheetId="33" r:id="rId4"/>
    <sheet name="Fevereiro" sheetId="36" r:id="rId5"/>
    <sheet name="Março" sheetId="37" r:id="rId6"/>
    <sheet name="Abril" sheetId="38" r:id="rId7"/>
    <sheet name="Maio" sheetId="39" r:id="rId8"/>
    <sheet name="Junho" sheetId="40" r:id="rId9"/>
    <sheet name="Julho" sheetId="41" r:id="rId10"/>
    <sheet name="Agosto" sheetId="42" r:id="rId11"/>
    <sheet name="Setembro" sheetId="43" r:id="rId12"/>
    <sheet name="Outubro" sheetId="44" r:id="rId13"/>
    <sheet name="Novembro" sheetId="45" r:id="rId14"/>
    <sheet name="Dezembro" sheetId="46" r:id="rId15"/>
    <sheet name="Modelo" sheetId="3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" i="36" l="1"/>
  <c r="X3" i="36"/>
  <c r="K88" i="13"/>
  <c r="K89" i="13"/>
  <c r="K90" i="13"/>
  <c r="K91" i="13"/>
  <c r="K92" i="13"/>
  <c r="K93" i="13"/>
  <c r="K94" i="13"/>
  <c r="K95" i="13"/>
  <c r="K96" i="13"/>
  <c r="K97" i="13"/>
  <c r="K98" i="13"/>
  <c r="K87" i="13"/>
  <c r="N42" i="13"/>
  <c r="N43" i="13"/>
  <c r="D32" i="42"/>
  <c r="F32" i="42"/>
  <c r="F31" i="41"/>
  <c r="F32" i="41"/>
  <c r="D32" i="41"/>
  <c r="W7" i="33"/>
  <c r="F100" i="13"/>
  <c r="H100" i="13"/>
  <c r="E59" i="13" l="1"/>
  <c r="S16" i="45"/>
  <c r="T16" i="45" s="1"/>
  <c r="D15" i="47"/>
  <c r="D14" i="47"/>
  <c r="D13" i="47"/>
  <c r="D12" i="47"/>
  <c r="D11" i="47"/>
  <c r="D10" i="47"/>
  <c r="D9" i="47"/>
  <c r="D8" i="47"/>
  <c r="D7" i="47"/>
  <c r="D32" i="33" l="1"/>
  <c r="O44" i="13" l="1"/>
  <c r="O43" i="13"/>
  <c r="O42" i="13"/>
  <c r="O41" i="1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C14" i="3"/>
  <c r="D34" i="3"/>
  <c r="E34" i="3"/>
  <c r="F34" i="3"/>
  <c r="G34" i="3"/>
  <c r="H34" i="3"/>
  <c r="I34" i="3"/>
  <c r="J34" i="3"/>
  <c r="K34" i="3"/>
  <c r="L34" i="3"/>
  <c r="M34" i="3"/>
  <c r="N34" i="3"/>
  <c r="C34" i="3"/>
  <c r="D32" i="3"/>
  <c r="E32" i="3"/>
  <c r="F32" i="3"/>
  <c r="G32" i="3"/>
  <c r="H32" i="3"/>
  <c r="I32" i="3"/>
  <c r="J32" i="3"/>
  <c r="K32" i="3"/>
  <c r="L32" i="3"/>
  <c r="M32" i="3"/>
  <c r="N32" i="3"/>
  <c r="C32" i="3"/>
  <c r="N36" i="3"/>
  <c r="E36" i="3"/>
  <c r="F36" i="3"/>
  <c r="G36" i="3"/>
  <c r="H36" i="3"/>
  <c r="I36" i="3"/>
  <c r="J36" i="3"/>
  <c r="K36" i="3"/>
  <c r="L36" i="3"/>
  <c r="M36" i="3"/>
  <c r="D36" i="3"/>
  <c r="C36" i="3"/>
  <c r="Q5" i="46" l="1"/>
  <c r="Q6" i="46"/>
  <c r="Q7" i="46"/>
  <c r="Q4" i="46"/>
  <c r="Q5" i="45"/>
  <c r="Q6" i="45"/>
  <c r="Q7" i="45"/>
  <c r="Q4" i="45"/>
  <c r="Q5" i="44"/>
  <c r="Q6" i="44"/>
  <c r="Q7" i="44"/>
  <c r="Q4" i="44"/>
  <c r="Q5" i="43"/>
  <c r="Q6" i="43"/>
  <c r="Q7" i="43"/>
  <c r="Q4" i="43"/>
  <c r="Q5" i="42"/>
  <c r="Q6" i="42"/>
  <c r="Q7" i="42"/>
  <c r="Q4" i="42"/>
  <c r="Q5" i="41"/>
  <c r="Q6" i="41"/>
  <c r="Q7" i="41"/>
  <c r="Q4" i="41"/>
  <c r="Q5" i="40"/>
  <c r="Q6" i="40"/>
  <c r="Q7" i="40"/>
  <c r="Q4" i="40"/>
  <c r="Q5" i="39"/>
  <c r="Q6" i="39"/>
  <c r="Q7" i="39"/>
  <c r="Q4" i="39"/>
  <c r="Q5" i="38"/>
  <c r="Q6" i="38"/>
  <c r="Q7" i="38"/>
  <c r="Q4" i="38"/>
  <c r="Q5" i="37"/>
  <c r="Q6" i="37"/>
  <c r="Q7" i="37"/>
  <c r="Q4" i="37"/>
  <c r="Q7" i="36"/>
  <c r="Q5" i="36"/>
  <c r="Q6" i="36"/>
  <c r="Q4" i="36"/>
  <c r="Q5" i="33"/>
  <c r="Q6" i="33"/>
  <c r="Q7" i="33"/>
  <c r="Q4" i="33"/>
  <c r="A32" i="3"/>
  <c r="A33" i="3"/>
  <c r="A34" i="3"/>
  <c r="A22" i="3"/>
  <c r="A23" i="3"/>
  <c r="A24" i="3"/>
  <c r="A25" i="3"/>
  <c r="A26" i="3"/>
  <c r="A27" i="3"/>
  <c r="A28" i="3"/>
  <c r="A29" i="3"/>
  <c r="A30" i="3"/>
  <c r="A31" i="3"/>
  <c r="B22" i="3"/>
  <c r="B23" i="3"/>
  <c r="B24" i="3"/>
  <c r="B25" i="3"/>
  <c r="B26" i="3"/>
  <c r="B27" i="3"/>
  <c r="B28" i="3"/>
  <c r="B29" i="3"/>
  <c r="B30" i="3"/>
  <c r="B31" i="3"/>
  <c r="B21" i="3"/>
  <c r="A21" i="3"/>
  <c r="Q25" i="3" l="1"/>
  <c r="Q26" i="3"/>
  <c r="Q27" i="3"/>
  <c r="Q28" i="3"/>
  <c r="Q29" i="3"/>
  <c r="Q30" i="3"/>
  <c r="Q31" i="3"/>
  <c r="Q32" i="3"/>
  <c r="Q33" i="3"/>
  <c r="Q34" i="3"/>
  <c r="C62" i="13" l="1"/>
  <c r="C61" i="13"/>
  <c r="C57" i="13"/>
  <c r="C56" i="13"/>
  <c r="C50" i="13"/>
  <c r="C42" i="13"/>
  <c r="C43" i="13"/>
  <c r="C44" i="13"/>
  <c r="C41" i="13"/>
  <c r="C24" i="13"/>
  <c r="D22" i="13"/>
  <c r="D23" i="13"/>
  <c r="D21" i="13"/>
  <c r="C22" i="13"/>
  <c r="C23" i="13"/>
  <c r="C21" i="13"/>
  <c r="C19" i="13"/>
  <c r="C15" i="13"/>
  <c r="C16" i="13"/>
  <c r="C17" i="13"/>
  <c r="C18" i="13"/>
  <c r="C14" i="13"/>
  <c r="C12" i="13"/>
  <c r="C11" i="13"/>
  <c r="C4" i="13"/>
  <c r="C5" i="13"/>
  <c r="C6" i="13"/>
  <c r="C3" i="13"/>
  <c r="F29" i="46"/>
  <c r="C25" i="46"/>
  <c r="C24" i="46"/>
  <c r="C23" i="46"/>
  <c r="F22" i="46"/>
  <c r="D22" i="46"/>
  <c r="C22" i="46"/>
  <c r="F21" i="46"/>
  <c r="C21" i="46"/>
  <c r="C20" i="46"/>
  <c r="C19" i="46"/>
  <c r="C18" i="46"/>
  <c r="C17" i="46"/>
  <c r="S16" i="46"/>
  <c r="T16" i="46" s="1"/>
  <c r="C16" i="46"/>
  <c r="F15" i="46"/>
  <c r="D15" i="46"/>
  <c r="C15" i="46"/>
  <c r="C14" i="46"/>
  <c r="C13" i="46"/>
  <c r="F12" i="46"/>
  <c r="F27" i="46" s="1"/>
  <c r="D12" i="46"/>
  <c r="D27" i="46" s="1"/>
  <c r="C12" i="46"/>
  <c r="F9" i="46"/>
  <c r="Q12" i="46" s="1"/>
  <c r="D9" i="46"/>
  <c r="D29" i="46" s="1"/>
  <c r="S8" i="46"/>
  <c r="S12" i="46" s="1"/>
  <c r="S13" i="46" s="1"/>
  <c r="C8" i="46"/>
  <c r="W7" i="46"/>
  <c r="C7" i="46"/>
  <c r="C6" i="46"/>
  <c r="W5" i="46"/>
  <c r="T12" i="46" s="1"/>
  <c r="C5" i="46"/>
  <c r="H2" i="46"/>
  <c r="D62" i="13"/>
  <c r="D61" i="13"/>
  <c r="D57" i="13"/>
  <c r="D56" i="13"/>
  <c r="D50" i="13"/>
  <c r="D42" i="13"/>
  <c r="D43" i="13"/>
  <c r="D44" i="13"/>
  <c r="D41" i="13"/>
  <c r="D24" i="13"/>
  <c r="D19" i="13"/>
  <c r="D18" i="13"/>
  <c r="D15" i="13"/>
  <c r="D16" i="13"/>
  <c r="D17" i="13"/>
  <c r="D14" i="13"/>
  <c r="D12" i="13"/>
  <c r="D11" i="13"/>
  <c r="D4" i="13"/>
  <c r="D5" i="13"/>
  <c r="D6" i="13"/>
  <c r="D3" i="13"/>
  <c r="F29" i="45"/>
  <c r="C25" i="45"/>
  <c r="C24" i="45"/>
  <c r="C23" i="45"/>
  <c r="F22" i="45"/>
  <c r="D22" i="45"/>
  <c r="C22" i="45"/>
  <c r="F21" i="45"/>
  <c r="C21" i="45"/>
  <c r="C20" i="45"/>
  <c r="C19" i="45"/>
  <c r="C18" i="45"/>
  <c r="C17" i="45"/>
  <c r="C16" i="45"/>
  <c r="F15" i="45"/>
  <c r="D15" i="45"/>
  <c r="C15" i="45"/>
  <c r="C14" i="45"/>
  <c r="C13" i="45"/>
  <c r="F12" i="45"/>
  <c r="F27" i="45" s="1"/>
  <c r="D12" i="45"/>
  <c r="D27" i="45" s="1"/>
  <c r="C12" i="45"/>
  <c r="F9" i="45"/>
  <c r="Q12" i="45" s="1"/>
  <c r="D9" i="45"/>
  <c r="D29" i="45" s="1"/>
  <c r="S8" i="45"/>
  <c r="S12" i="45" s="1"/>
  <c r="S13" i="45" s="1"/>
  <c r="C8" i="45"/>
  <c r="W7" i="45"/>
  <c r="C7" i="45"/>
  <c r="C6" i="45"/>
  <c r="W5" i="45"/>
  <c r="T12" i="45" s="1"/>
  <c r="C5" i="45"/>
  <c r="H2" i="45"/>
  <c r="E62" i="13"/>
  <c r="E61" i="13"/>
  <c r="E57" i="13"/>
  <c r="E56" i="13"/>
  <c r="E50" i="13"/>
  <c r="E42" i="13"/>
  <c r="E43" i="13"/>
  <c r="E44" i="13"/>
  <c r="E41" i="13"/>
  <c r="E24" i="13"/>
  <c r="E22" i="13"/>
  <c r="E23" i="13"/>
  <c r="E21" i="13"/>
  <c r="E19" i="13"/>
  <c r="E15" i="13"/>
  <c r="E16" i="13"/>
  <c r="E17" i="13"/>
  <c r="E18" i="13"/>
  <c r="E14" i="13"/>
  <c r="E12" i="13"/>
  <c r="E11" i="13"/>
  <c r="E4" i="13"/>
  <c r="E5" i="13"/>
  <c r="E6" i="13"/>
  <c r="E3" i="13"/>
  <c r="F29" i="44"/>
  <c r="C25" i="44"/>
  <c r="C24" i="44"/>
  <c r="C23" i="44"/>
  <c r="F22" i="44"/>
  <c r="D22" i="44"/>
  <c r="C22" i="44"/>
  <c r="F21" i="44"/>
  <c r="C21" i="44"/>
  <c r="C20" i="44"/>
  <c r="C19" i="44"/>
  <c r="C18" i="44"/>
  <c r="C17" i="44"/>
  <c r="S16" i="44"/>
  <c r="T16" i="44" s="1"/>
  <c r="C16" i="44"/>
  <c r="F15" i="44"/>
  <c r="D15" i="44"/>
  <c r="C15" i="44"/>
  <c r="C14" i="44"/>
  <c r="C13" i="44"/>
  <c r="F12" i="44"/>
  <c r="F27" i="44" s="1"/>
  <c r="D12" i="44"/>
  <c r="D27" i="44" s="1"/>
  <c r="C12" i="44"/>
  <c r="F9" i="44"/>
  <c r="Q12" i="44" s="1"/>
  <c r="D9" i="44"/>
  <c r="D29" i="44" s="1"/>
  <c r="S8" i="44"/>
  <c r="S12" i="44" s="1"/>
  <c r="S13" i="44" s="1"/>
  <c r="C8" i="44"/>
  <c r="W7" i="44"/>
  <c r="C7" i="44"/>
  <c r="C6" i="44"/>
  <c r="W5" i="44"/>
  <c r="T12" i="44" s="1"/>
  <c r="C5" i="44"/>
  <c r="H2" i="44"/>
  <c r="F62" i="13"/>
  <c r="F61" i="13"/>
  <c r="F57" i="13"/>
  <c r="F56" i="13"/>
  <c r="F50" i="13"/>
  <c r="F42" i="13"/>
  <c r="F43" i="13"/>
  <c r="F44" i="13"/>
  <c r="F41" i="13"/>
  <c r="F24" i="13"/>
  <c r="F22" i="13"/>
  <c r="F23" i="13"/>
  <c r="F21" i="13"/>
  <c r="F19" i="13"/>
  <c r="F15" i="13"/>
  <c r="F16" i="13"/>
  <c r="F17" i="13"/>
  <c r="F18" i="13"/>
  <c r="F14" i="13"/>
  <c r="F12" i="13"/>
  <c r="F11" i="13"/>
  <c r="F4" i="13"/>
  <c r="F5" i="13"/>
  <c r="F6" i="13"/>
  <c r="F3" i="13"/>
  <c r="F29" i="43"/>
  <c r="C25" i="43"/>
  <c r="C24" i="43"/>
  <c r="C23" i="43"/>
  <c r="F22" i="43"/>
  <c r="D22" i="43"/>
  <c r="C22" i="43"/>
  <c r="F21" i="43"/>
  <c r="F27" i="43" s="1"/>
  <c r="C21" i="43"/>
  <c r="C20" i="43"/>
  <c r="C19" i="43"/>
  <c r="C18" i="43"/>
  <c r="C17" i="43"/>
  <c r="S16" i="43"/>
  <c r="T16" i="43" s="1"/>
  <c r="C16" i="43"/>
  <c r="F15" i="43"/>
  <c r="D15" i="43"/>
  <c r="C15" i="43"/>
  <c r="C14" i="43"/>
  <c r="C13" i="43"/>
  <c r="F12" i="43"/>
  <c r="D12" i="43"/>
  <c r="D27" i="43" s="1"/>
  <c r="C12" i="43"/>
  <c r="F9" i="43"/>
  <c r="Q12" i="43" s="1"/>
  <c r="D9" i="43"/>
  <c r="D29" i="43" s="1"/>
  <c r="S8" i="43"/>
  <c r="S12" i="43" s="1"/>
  <c r="C8" i="43"/>
  <c r="W7" i="43"/>
  <c r="C7" i="43"/>
  <c r="C6" i="43"/>
  <c r="W5" i="43"/>
  <c r="T12" i="43" s="1"/>
  <c r="T13" i="43" s="1"/>
  <c r="C5" i="43"/>
  <c r="H2" i="43"/>
  <c r="G62" i="13"/>
  <c r="G61" i="13"/>
  <c r="G57" i="13"/>
  <c r="G56" i="13"/>
  <c r="G50" i="13"/>
  <c r="G42" i="13"/>
  <c r="G43" i="13"/>
  <c r="G44" i="13"/>
  <c r="G41" i="13"/>
  <c r="G24" i="13"/>
  <c r="G22" i="13"/>
  <c r="G23" i="13"/>
  <c r="G21" i="13"/>
  <c r="G19" i="13"/>
  <c r="G15" i="13"/>
  <c r="G16" i="13"/>
  <c r="G17" i="13"/>
  <c r="G18" i="13"/>
  <c r="G14" i="13"/>
  <c r="G12" i="13"/>
  <c r="G11" i="13"/>
  <c r="G4" i="13"/>
  <c r="G5" i="13"/>
  <c r="G6" i="13"/>
  <c r="G3" i="13"/>
  <c r="F29" i="42"/>
  <c r="C25" i="42"/>
  <c r="C24" i="42"/>
  <c r="C23" i="42"/>
  <c r="F22" i="42"/>
  <c r="D22" i="42"/>
  <c r="C22" i="42"/>
  <c r="F21" i="42"/>
  <c r="C21" i="42"/>
  <c r="C20" i="42"/>
  <c r="C19" i="42"/>
  <c r="C18" i="42"/>
  <c r="C17" i="42"/>
  <c r="S16" i="42"/>
  <c r="T16" i="42" s="1"/>
  <c r="C16" i="42"/>
  <c r="F15" i="42"/>
  <c r="D15" i="42"/>
  <c r="C15" i="42"/>
  <c r="C14" i="42"/>
  <c r="C13" i="42"/>
  <c r="F12" i="42"/>
  <c r="F27" i="42" s="1"/>
  <c r="D12" i="42"/>
  <c r="D27" i="42" s="1"/>
  <c r="C12" i="42"/>
  <c r="F9" i="42"/>
  <c r="Q12" i="42" s="1"/>
  <c r="D9" i="42"/>
  <c r="D29" i="42" s="1"/>
  <c r="S8" i="42"/>
  <c r="S12" i="42" s="1"/>
  <c r="S13" i="42" s="1"/>
  <c r="C8" i="42"/>
  <c r="W7" i="42"/>
  <c r="C7" i="42"/>
  <c r="C6" i="42"/>
  <c r="W5" i="42"/>
  <c r="T12" i="42" s="1"/>
  <c r="C5" i="42"/>
  <c r="H2" i="42"/>
  <c r="H62" i="13"/>
  <c r="H61" i="13"/>
  <c r="H57" i="13"/>
  <c r="H56" i="13"/>
  <c r="H50" i="13"/>
  <c r="H42" i="13"/>
  <c r="H43" i="13"/>
  <c r="H44" i="13"/>
  <c r="H41" i="13"/>
  <c r="H24" i="13"/>
  <c r="H22" i="13"/>
  <c r="H23" i="13"/>
  <c r="H21" i="13"/>
  <c r="H19" i="13"/>
  <c r="H15" i="13"/>
  <c r="H16" i="13"/>
  <c r="H17" i="13"/>
  <c r="H18" i="13"/>
  <c r="H14" i="13"/>
  <c r="H12" i="13"/>
  <c r="H11" i="13"/>
  <c r="H4" i="13"/>
  <c r="H5" i="13"/>
  <c r="H6" i="13"/>
  <c r="H3" i="13"/>
  <c r="F29" i="41"/>
  <c r="C25" i="41"/>
  <c r="C24" i="41"/>
  <c r="C23" i="41"/>
  <c r="F22" i="41"/>
  <c r="D22" i="41"/>
  <c r="C22" i="41"/>
  <c r="F21" i="41"/>
  <c r="C21" i="41"/>
  <c r="C20" i="41"/>
  <c r="C19" i="41"/>
  <c r="C18" i="41"/>
  <c r="C17" i="41"/>
  <c r="S16" i="41"/>
  <c r="T16" i="41" s="1"/>
  <c r="C16" i="41"/>
  <c r="F15" i="41"/>
  <c r="D15" i="41"/>
  <c r="C15" i="41"/>
  <c r="C14" i="41"/>
  <c r="C13" i="41"/>
  <c r="F12" i="41"/>
  <c r="F27" i="41" s="1"/>
  <c r="D12" i="41"/>
  <c r="D27" i="41" s="1"/>
  <c r="C12" i="41"/>
  <c r="F9" i="41"/>
  <c r="Q12" i="41" s="1"/>
  <c r="D9" i="41"/>
  <c r="D29" i="41" s="1"/>
  <c r="S8" i="41"/>
  <c r="S12" i="41" s="1"/>
  <c r="S13" i="41" s="1"/>
  <c r="C8" i="41"/>
  <c r="W7" i="41"/>
  <c r="C7" i="41"/>
  <c r="C6" i="41"/>
  <c r="W5" i="41"/>
  <c r="T12" i="41" s="1"/>
  <c r="C5" i="41"/>
  <c r="H2" i="41"/>
  <c r="I62" i="13"/>
  <c r="I61" i="13"/>
  <c r="I57" i="13"/>
  <c r="I56" i="13"/>
  <c r="I50" i="13"/>
  <c r="I42" i="13"/>
  <c r="I43" i="13"/>
  <c r="I44" i="13"/>
  <c r="I41" i="13"/>
  <c r="I24" i="13"/>
  <c r="I22" i="13"/>
  <c r="I23" i="13"/>
  <c r="I21" i="13"/>
  <c r="I19" i="13"/>
  <c r="I15" i="13"/>
  <c r="I16" i="13"/>
  <c r="I17" i="13"/>
  <c r="I18" i="13"/>
  <c r="I14" i="13"/>
  <c r="I12" i="13"/>
  <c r="I11" i="13"/>
  <c r="I4" i="13"/>
  <c r="I5" i="13"/>
  <c r="I6" i="13"/>
  <c r="I3" i="13"/>
  <c r="F29" i="40"/>
  <c r="C25" i="40"/>
  <c r="C24" i="40"/>
  <c r="C23" i="40"/>
  <c r="F22" i="40"/>
  <c r="D22" i="40"/>
  <c r="C22" i="40"/>
  <c r="F21" i="40"/>
  <c r="C21" i="40"/>
  <c r="C20" i="40"/>
  <c r="C19" i="40"/>
  <c r="C18" i="40"/>
  <c r="C17" i="40"/>
  <c r="S16" i="40"/>
  <c r="T16" i="40" s="1"/>
  <c r="C16" i="40"/>
  <c r="F15" i="40"/>
  <c r="D15" i="40"/>
  <c r="C15" i="40"/>
  <c r="C14" i="40"/>
  <c r="C13" i="40"/>
  <c r="F12" i="40"/>
  <c r="F27" i="40" s="1"/>
  <c r="D12" i="40"/>
  <c r="D27" i="40" s="1"/>
  <c r="C12" i="40"/>
  <c r="F9" i="40"/>
  <c r="Q12" i="40" s="1"/>
  <c r="D9" i="40"/>
  <c r="D29" i="40" s="1"/>
  <c r="S8" i="40"/>
  <c r="S12" i="40" s="1"/>
  <c r="S13" i="40" s="1"/>
  <c r="C8" i="40"/>
  <c r="W7" i="40"/>
  <c r="C7" i="40"/>
  <c r="C6" i="40"/>
  <c r="W5" i="40"/>
  <c r="T12" i="40" s="1"/>
  <c r="C5" i="40"/>
  <c r="H2" i="40"/>
  <c r="J62" i="13"/>
  <c r="J61" i="13"/>
  <c r="J57" i="13"/>
  <c r="J56" i="13"/>
  <c r="J50" i="13"/>
  <c r="J42" i="13"/>
  <c r="J43" i="13"/>
  <c r="J44" i="13"/>
  <c r="J41" i="13"/>
  <c r="J24" i="13"/>
  <c r="J22" i="13"/>
  <c r="J23" i="13"/>
  <c r="J21" i="13"/>
  <c r="J19" i="13"/>
  <c r="J15" i="13"/>
  <c r="J16" i="13"/>
  <c r="J17" i="13"/>
  <c r="J18" i="13"/>
  <c r="J14" i="13"/>
  <c r="J12" i="13"/>
  <c r="J11" i="13"/>
  <c r="J4" i="13"/>
  <c r="J5" i="13"/>
  <c r="J6" i="13"/>
  <c r="J3" i="13"/>
  <c r="F29" i="39"/>
  <c r="C25" i="39"/>
  <c r="C24" i="39"/>
  <c r="C23" i="39"/>
  <c r="F22" i="39"/>
  <c r="D22" i="39"/>
  <c r="C22" i="39"/>
  <c r="F21" i="39"/>
  <c r="C21" i="39"/>
  <c r="C20" i="39"/>
  <c r="C19" i="39"/>
  <c r="C18" i="39"/>
  <c r="C17" i="39"/>
  <c r="S16" i="39"/>
  <c r="T16" i="39" s="1"/>
  <c r="C16" i="39"/>
  <c r="F15" i="39"/>
  <c r="D15" i="39"/>
  <c r="C15" i="39"/>
  <c r="C14" i="39"/>
  <c r="C13" i="39"/>
  <c r="F12" i="39"/>
  <c r="F27" i="39" s="1"/>
  <c r="D12" i="39"/>
  <c r="D27" i="39" s="1"/>
  <c r="C12" i="39"/>
  <c r="F9" i="39"/>
  <c r="Q12" i="39" s="1"/>
  <c r="D9" i="39"/>
  <c r="D29" i="39" s="1"/>
  <c r="S8" i="39"/>
  <c r="S12" i="39" s="1"/>
  <c r="C8" i="39"/>
  <c r="W7" i="39"/>
  <c r="C7" i="39"/>
  <c r="C6" i="39"/>
  <c r="W5" i="39"/>
  <c r="T12" i="39" s="1"/>
  <c r="C5" i="39"/>
  <c r="H2" i="39"/>
  <c r="K62" i="13"/>
  <c r="K61" i="13"/>
  <c r="K57" i="13"/>
  <c r="K56" i="13"/>
  <c r="K50" i="13"/>
  <c r="K42" i="13"/>
  <c r="K43" i="13"/>
  <c r="K44" i="13"/>
  <c r="K41" i="13"/>
  <c r="K24" i="13"/>
  <c r="K22" i="13"/>
  <c r="K23" i="13"/>
  <c r="K21" i="13"/>
  <c r="K19" i="13"/>
  <c r="K15" i="13"/>
  <c r="K16" i="13"/>
  <c r="K17" i="13"/>
  <c r="K18" i="13"/>
  <c r="K14" i="13"/>
  <c r="K12" i="13"/>
  <c r="K11" i="13"/>
  <c r="K4" i="13"/>
  <c r="K5" i="13"/>
  <c r="K6" i="13"/>
  <c r="K3" i="13"/>
  <c r="F29" i="38"/>
  <c r="C25" i="38"/>
  <c r="C24" i="38"/>
  <c r="C23" i="38"/>
  <c r="F22" i="38"/>
  <c r="D22" i="38"/>
  <c r="C22" i="38"/>
  <c r="F21" i="38"/>
  <c r="F27" i="38" s="1"/>
  <c r="C21" i="38"/>
  <c r="C20" i="38"/>
  <c r="C19" i="38"/>
  <c r="C18" i="38"/>
  <c r="C17" i="38"/>
  <c r="S16" i="38"/>
  <c r="T16" i="38" s="1"/>
  <c r="C16" i="38"/>
  <c r="F15" i="38"/>
  <c r="D15" i="38"/>
  <c r="C15" i="38"/>
  <c r="C14" i="38"/>
  <c r="C13" i="38"/>
  <c r="F12" i="38"/>
  <c r="D12" i="38"/>
  <c r="D27" i="38" s="1"/>
  <c r="C12" i="38"/>
  <c r="F9" i="38"/>
  <c r="Q12" i="38" s="1"/>
  <c r="D9" i="38"/>
  <c r="D29" i="38" s="1"/>
  <c r="S8" i="38"/>
  <c r="S12" i="38" s="1"/>
  <c r="C8" i="38"/>
  <c r="W7" i="38"/>
  <c r="C7" i="38"/>
  <c r="C6" i="38"/>
  <c r="W5" i="38"/>
  <c r="T12" i="38" s="1"/>
  <c r="C5" i="38"/>
  <c r="H2" i="38"/>
  <c r="L62" i="13"/>
  <c r="L61" i="13"/>
  <c r="L57" i="13"/>
  <c r="L56" i="13"/>
  <c r="L50" i="13"/>
  <c r="L42" i="13"/>
  <c r="L43" i="13"/>
  <c r="L44" i="13"/>
  <c r="L41" i="13"/>
  <c r="L24" i="13"/>
  <c r="L22" i="13"/>
  <c r="L23" i="13"/>
  <c r="L21" i="13"/>
  <c r="L19" i="13"/>
  <c r="L15" i="13"/>
  <c r="L16" i="13"/>
  <c r="L17" i="13"/>
  <c r="L18" i="13"/>
  <c r="L14" i="13"/>
  <c r="L12" i="13"/>
  <c r="L11" i="13"/>
  <c r="L4" i="13"/>
  <c r="L5" i="13"/>
  <c r="L6" i="13"/>
  <c r="L3" i="13"/>
  <c r="F29" i="37"/>
  <c r="E29" i="37" s="1"/>
  <c r="C25" i="37"/>
  <c r="C24" i="37"/>
  <c r="C23" i="37"/>
  <c r="F22" i="37"/>
  <c r="D22" i="37"/>
  <c r="C22" i="37"/>
  <c r="F21" i="37"/>
  <c r="C21" i="37"/>
  <c r="C20" i="37"/>
  <c r="C19" i="37"/>
  <c r="C18" i="37"/>
  <c r="C17" i="37"/>
  <c r="T16" i="37"/>
  <c r="S16" i="37"/>
  <c r="C16" i="37"/>
  <c r="F15" i="37"/>
  <c r="D15" i="37"/>
  <c r="C15" i="37"/>
  <c r="C14" i="37"/>
  <c r="C13" i="37"/>
  <c r="T12" i="37"/>
  <c r="F12" i="37"/>
  <c r="F27" i="37" s="1"/>
  <c r="D12" i="37"/>
  <c r="D27" i="37" s="1"/>
  <c r="C12" i="37"/>
  <c r="F9" i="37"/>
  <c r="Q12" i="37" s="1"/>
  <c r="D9" i="37"/>
  <c r="D29" i="37" s="1"/>
  <c r="S8" i="37"/>
  <c r="S12" i="37" s="1"/>
  <c r="S13" i="37" s="1"/>
  <c r="C8" i="37"/>
  <c r="W7" i="37"/>
  <c r="C7" i="37"/>
  <c r="C6" i="37"/>
  <c r="W5" i="37"/>
  <c r="X3" i="37" s="1"/>
  <c r="C5" i="37"/>
  <c r="X4" i="37"/>
  <c r="H2" i="37"/>
  <c r="M62" i="13"/>
  <c r="M61" i="13"/>
  <c r="M57" i="13"/>
  <c r="M56" i="13"/>
  <c r="M50" i="13"/>
  <c r="M42" i="13"/>
  <c r="M43" i="13"/>
  <c r="M44" i="13"/>
  <c r="M41" i="13"/>
  <c r="M24" i="13"/>
  <c r="M22" i="13"/>
  <c r="M23" i="13"/>
  <c r="M21" i="13"/>
  <c r="M19" i="13"/>
  <c r="M15" i="13"/>
  <c r="M16" i="13"/>
  <c r="M17" i="13"/>
  <c r="M18" i="13"/>
  <c r="M14" i="13"/>
  <c r="M12" i="13"/>
  <c r="M11" i="13"/>
  <c r="M4" i="13"/>
  <c r="M5" i="13"/>
  <c r="M6" i="13"/>
  <c r="M3" i="13"/>
  <c r="F29" i="36"/>
  <c r="C25" i="36"/>
  <c r="C24" i="36"/>
  <c r="C23" i="36"/>
  <c r="F22" i="36"/>
  <c r="D22" i="36"/>
  <c r="C22" i="36"/>
  <c r="F21" i="36"/>
  <c r="C21" i="36"/>
  <c r="C20" i="36"/>
  <c r="C19" i="36"/>
  <c r="C18" i="36"/>
  <c r="C17" i="36"/>
  <c r="S16" i="36"/>
  <c r="T16" i="36" s="1"/>
  <c r="C16" i="36"/>
  <c r="F15" i="36"/>
  <c r="D15" i="36"/>
  <c r="C15" i="36"/>
  <c r="C14" i="36"/>
  <c r="C13" i="36"/>
  <c r="F12" i="36"/>
  <c r="F27" i="36" s="1"/>
  <c r="D12" i="36"/>
  <c r="D27" i="36" s="1"/>
  <c r="C12" i="36"/>
  <c r="F9" i="36"/>
  <c r="Q12" i="36" s="1"/>
  <c r="D9" i="36"/>
  <c r="D29" i="36" s="1"/>
  <c r="S8" i="36"/>
  <c r="S12" i="36" s="1"/>
  <c r="S13" i="36" s="1"/>
  <c r="C8" i="36"/>
  <c r="W7" i="36"/>
  <c r="C7" i="36"/>
  <c r="C6" i="36"/>
  <c r="W5" i="36"/>
  <c r="T12" i="36" s="1"/>
  <c r="C5" i="36"/>
  <c r="H2" i="36"/>
  <c r="C18" i="32"/>
  <c r="C18" i="33"/>
  <c r="N62" i="13"/>
  <c r="N61" i="13"/>
  <c r="N57" i="13"/>
  <c r="N56" i="13"/>
  <c r="N50" i="13"/>
  <c r="N44" i="13"/>
  <c r="N41" i="13"/>
  <c r="N22" i="13"/>
  <c r="N23" i="13"/>
  <c r="N21" i="13"/>
  <c r="N19" i="13"/>
  <c r="N15" i="13"/>
  <c r="N16" i="13"/>
  <c r="N17" i="13"/>
  <c r="N18" i="13"/>
  <c r="N14" i="13"/>
  <c r="N12" i="13"/>
  <c r="N11" i="13"/>
  <c r="N4" i="13"/>
  <c r="N5" i="13"/>
  <c r="N6" i="13"/>
  <c r="N3" i="13"/>
  <c r="D15" i="33"/>
  <c r="D27" i="33" s="1"/>
  <c r="T13" i="46" l="1"/>
  <c r="D32" i="46"/>
  <c r="E27" i="46"/>
  <c r="D30" i="46"/>
  <c r="D31" i="46" s="1"/>
  <c r="F30" i="46"/>
  <c r="R12" i="46"/>
  <c r="R13" i="46" s="1"/>
  <c r="E29" i="46"/>
  <c r="X3" i="46"/>
  <c r="F31" i="46"/>
  <c r="X4" i="46"/>
  <c r="T13" i="45"/>
  <c r="D32" i="45"/>
  <c r="D30" i="45"/>
  <c r="D31" i="45" s="1"/>
  <c r="E27" i="45"/>
  <c r="F30" i="45"/>
  <c r="R12" i="45"/>
  <c r="R13" i="45" s="1"/>
  <c r="E29" i="45"/>
  <c r="X3" i="45"/>
  <c r="F31" i="45"/>
  <c r="X4" i="45"/>
  <c r="T13" i="44"/>
  <c r="D32" i="44"/>
  <c r="D30" i="44"/>
  <c r="E27" i="44"/>
  <c r="F30" i="44"/>
  <c r="R12" i="44"/>
  <c r="R13" i="44" s="1"/>
  <c r="E29" i="44"/>
  <c r="X3" i="44"/>
  <c r="F31" i="44"/>
  <c r="X4" i="44"/>
  <c r="S13" i="43"/>
  <c r="D32" i="43"/>
  <c r="D30" i="43"/>
  <c r="E27" i="43"/>
  <c r="D31" i="43"/>
  <c r="E29" i="43"/>
  <c r="F30" i="43"/>
  <c r="F31" i="43" s="1"/>
  <c r="R12" i="43"/>
  <c r="R13" i="43" s="1"/>
  <c r="X3" i="43"/>
  <c r="X4" i="43"/>
  <c r="T13" i="42"/>
  <c r="D30" i="42"/>
  <c r="D31" i="42" s="1"/>
  <c r="E27" i="42"/>
  <c r="F30" i="42"/>
  <c r="R12" i="42"/>
  <c r="R13" i="42" s="1"/>
  <c r="E29" i="42"/>
  <c r="X3" i="42"/>
  <c r="F31" i="42"/>
  <c r="X4" i="42"/>
  <c r="T13" i="41"/>
  <c r="D30" i="41"/>
  <c r="E27" i="41"/>
  <c r="F30" i="41"/>
  <c r="R12" i="41"/>
  <c r="R13" i="41" s="1"/>
  <c r="E29" i="41"/>
  <c r="X3" i="41"/>
  <c r="X4" i="41"/>
  <c r="T13" i="40"/>
  <c r="D32" i="40"/>
  <c r="E27" i="40"/>
  <c r="D30" i="40"/>
  <c r="D31" i="40"/>
  <c r="F30" i="40"/>
  <c r="R12" i="40"/>
  <c r="R13" i="40" s="1"/>
  <c r="E29" i="40"/>
  <c r="X3" i="40"/>
  <c r="F31" i="40"/>
  <c r="X4" i="40"/>
  <c r="T13" i="39"/>
  <c r="D32" i="39"/>
  <c r="E27" i="39"/>
  <c r="D30" i="39"/>
  <c r="S13" i="39"/>
  <c r="F30" i="39"/>
  <c r="F31" i="39" s="1"/>
  <c r="R12" i="39"/>
  <c r="R13" i="39" s="1"/>
  <c r="E29" i="39"/>
  <c r="X3" i="39"/>
  <c r="X4" i="39"/>
  <c r="S13" i="38"/>
  <c r="D32" i="38"/>
  <c r="D30" i="38"/>
  <c r="E27" i="38"/>
  <c r="F30" i="38"/>
  <c r="R12" i="38"/>
  <c r="R13" i="38" s="1"/>
  <c r="T13" i="38"/>
  <c r="E29" i="38"/>
  <c r="X3" i="38"/>
  <c r="F31" i="38"/>
  <c r="X4" i="38"/>
  <c r="F30" i="37"/>
  <c r="F31" i="37" s="1"/>
  <c r="R12" i="37"/>
  <c r="R13" i="37" s="1"/>
  <c r="D30" i="37"/>
  <c r="E27" i="37"/>
  <c r="D32" i="37"/>
  <c r="Q13" i="37"/>
  <c r="T13" i="37"/>
  <c r="T13" i="36"/>
  <c r="D32" i="36"/>
  <c r="E27" i="36"/>
  <c r="D30" i="36"/>
  <c r="D31" i="36" s="1"/>
  <c r="F30" i="36"/>
  <c r="R12" i="36"/>
  <c r="R13" i="36" s="1"/>
  <c r="E29" i="36"/>
  <c r="F31" i="36"/>
  <c r="N59" i="13"/>
  <c r="N58" i="13"/>
  <c r="N20" i="13"/>
  <c r="N13" i="13"/>
  <c r="N7" i="13"/>
  <c r="C25" i="33"/>
  <c r="C24" i="33"/>
  <c r="C23" i="33"/>
  <c r="F22" i="33"/>
  <c r="D22" i="33"/>
  <c r="C22" i="33"/>
  <c r="F21" i="33"/>
  <c r="C21" i="33"/>
  <c r="C20" i="33"/>
  <c r="C19" i="33"/>
  <c r="C17" i="33"/>
  <c r="T16" i="33"/>
  <c r="C16" i="33"/>
  <c r="F15" i="33"/>
  <c r="C15" i="33"/>
  <c r="C14" i="33"/>
  <c r="C13" i="33"/>
  <c r="F12" i="33"/>
  <c r="D12" i="33"/>
  <c r="C12" i="33"/>
  <c r="F9" i="33"/>
  <c r="Q12" i="33" s="1"/>
  <c r="D9" i="33"/>
  <c r="D29" i="33" s="1"/>
  <c r="S8" i="33"/>
  <c r="S12" i="33" s="1"/>
  <c r="S13" i="33" s="1"/>
  <c r="C8" i="33"/>
  <c r="C7" i="33"/>
  <c r="C6" i="33"/>
  <c r="W5" i="33"/>
  <c r="T12" i="33" s="1"/>
  <c r="C5" i="33"/>
  <c r="X4" i="33"/>
  <c r="X3" i="33"/>
  <c r="H2" i="33"/>
  <c r="D20" i="13"/>
  <c r="D25" i="13" s="1"/>
  <c r="E20" i="13"/>
  <c r="F20" i="13"/>
  <c r="G20" i="13"/>
  <c r="H20" i="13"/>
  <c r="I20" i="13"/>
  <c r="J20" i="13"/>
  <c r="K20" i="13"/>
  <c r="L20" i="13"/>
  <c r="M20" i="13"/>
  <c r="C20" i="13"/>
  <c r="D13" i="13"/>
  <c r="E13" i="13"/>
  <c r="F13" i="13"/>
  <c r="G13" i="13"/>
  <c r="H13" i="13"/>
  <c r="I13" i="13"/>
  <c r="J13" i="13"/>
  <c r="K13" i="13"/>
  <c r="L13" i="13"/>
  <c r="M13" i="13"/>
  <c r="C13" i="13"/>
  <c r="D10" i="13"/>
  <c r="E10" i="13"/>
  <c r="F10" i="13"/>
  <c r="G10" i="13"/>
  <c r="H10" i="13"/>
  <c r="I10" i="13"/>
  <c r="J10" i="13"/>
  <c r="K10" i="13"/>
  <c r="L10" i="13"/>
  <c r="M10" i="13"/>
  <c r="C10" i="13"/>
  <c r="B23" i="13"/>
  <c r="B22" i="13"/>
  <c r="B14" i="13"/>
  <c r="F22" i="32"/>
  <c r="D22" i="32"/>
  <c r="C24" i="32"/>
  <c r="C25" i="32"/>
  <c r="C23" i="32"/>
  <c r="Q13" i="46" l="1"/>
  <c r="F32" i="46"/>
  <c r="E30" i="46"/>
  <c r="F32" i="45"/>
  <c r="E30" i="45"/>
  <c r="Q13" i="45"/>
  <c r="F32" i="44"/>
  <c r="E30" i="44"/>
  <c r="D31" i="44"/>
  <c r="Q13" i="44"/>
  <c r="Q13" i="43"/>
  <c r="F32" i="43"/>
  <c r="E30" i="43"/>
  <c r="G25" i="13"/>
  <c r="E30" i="42"/>
  <c r="Q13" i="42"/>
  <c r="E30" i="41"/>
  <c r="D31" i="41"/>
  <c r="Q13" i="41"/>
  <c r="F32" i="40"/>
  <c r="E30" i="40"/>
  <c r="Q13" i="40"/>
  <c r="F32" i="39"/>
  <c r="E30" i="39"/>
  <c r="D31" i="39"/>
  <c r="Q13" i="39"/>
  <c r="F32" i="38"/>
  <c r="E30" i="38"/>
  <c r="D31" i="38"/>
  <c r="Q13" i="38"/>
  <c r="F32" i="37"/>
  <c r="E30" i="37"/>
  <c r="D31" i="37"/>
  <c r="F32" i="36"/>
  <c r="E30" i="36"/>
  <c r="Q13" i="36"/>
  <c r="D30" i="33"/>
  <c r="D31" i="33" s="1"/>
  <c r="F27" i="33"/>
  <c r="N10" i="13"/>
  <c r="B21" i="13"/>
  <c r="B20" i="13" s="1"/>
  <c r="R12" i="33"/>
  <c r="R13" i="33" s="1"/>
  <c r="T13" i="33"/>
  <c r="F29" i="33"/>
  <c r="D126" i="13"/>
  <c r="D125" i="13"/>
  <c r="D124" i="13"/>
  <c r="E27" i="33" l="1"/>
  <c r="F30" i="33"/>
  <c r="F31" i="33" s="1"/>
  <c r="E29" i="33"/>
  <c r="Q13" i="33"/>
  <c r="F32" i="33"/>
  <c r="E30" i="33"/>
  <c r="F105" i="13"/>
  <c r="F106" i="13"/>
  <c r="F107" i="13"/>
  <c r="F108" i="13"/>
  <c r="F109" i="13"/>
  <c r="F110" i="13"/>
  <c r="F111" i="13"/>
  <c r="F112" i="13"/>
  <c r="F113" i="13"/>
  <c r="F114" i="13"/>
  <c r="F115" i="13"/>
  <c r="I109" i="13" l="1"/>
  <c r="I110" i="13"/>
  <c r="I111" i="13"/>
  <c r="I112" i="13"/>
  <c r="I113" i="13"/>
  <c r="I114" i="13"/>
  <c r="I115" i="13"/>
  <c r="S13" i="32" l="1"/>
  <c r="B16" i="13"/>
  <c r="F21" i="32" l="1"/>
  <c r="S8" i="32" l="1"/>
  <c r="P174" i="13" l="1"/>
  <c r="H16" i="3" l="1"/>
  <c r="Q24" i="3" l="1"/>
  <c r="Q35" i="3" l="1"/>
  <c r="R24" i="3" s="1"/>
  <c r="S24" i="3" s="1"/>
  <c r="R25" i="3" l="1"/>
  <c r="R32" i="3"/>
  <c r="R28" i="3"/>
  <c r="R33" i="3"/>
  <c r="R34" i="3"/>
  <c r="R29" i="3"/>
  <c r="S29" i="3" s="1"/>
  <c r="R26" i="3"/>
  <c r="R31" i="3"/>
  <c r="R30" i="3"/>
  <c r="R27" i="3"/>
  <c r="S16" i="32" l="1"/>
  <c r="T16" i="32" s="1"/>
  <c r="J16" i="3" l="1"/>
  <c r="K16" i="3"/>
  <c r="L16" i="3"/>
  <c r="M16" i="3"/>
  <c r="N16" i="3"/>
  <c r="O16" i="3"/>
  <c r="P16" i="3"/>
  <c r="B110" i="13" l="1"/>
  <c r="B111" i="13"/>
  <c r="B112" i="13"/>
  <c r="B113" i="13"/>
  <c r="B114" i="13"/>
  <c r="B115" i="13"/>
  <c r="B108" i="13" l="1"/>
  <c r="W7" i="32" l="1"/>
  <c r="B61" i="13" l="1"/>
  <c r="M80" i="13" l="1"/>
  <c r="M79" i="13"/>
  <c r="B107" i="13" l="1"/>
  <c r="B109" i="13" l="1"/>
  <c r="B106" i="13" l="1"/>
  <c r="D99" i="13" l="1"/>
  <c r="H99" i="13"/>
  <c r="I103" i="13" l="1"/>
  <c r="M74" i="13" l="1"/>
  <c r="M75" i="13"/>
  <c r="E116" i="13" l="1"/>
  <c r="B105" i="13" l="1"/>
  <c r="E99" i="13" l="1"/>
  <c r="J97" i="13" l="1"/>
  <c r="J96" i="13"/>
  <c r="C58" i="13"/>
  <c r="E58" i="13"/>
  <c r="D59" i="13"/>
  <c r="D58" i="13"/>
  <c r="C59" i="13"/>
  <c r="J98" i="13"/>
  <c r="C22" i="32"/>
  <c r="C21" i="32"/>
  <c r="C20" i="32"/>
  <c r="C19" i="32"/>
  <c r="C17" i="32"/>
  <c r="C16" i="32"/>
  <c r="F15" i="32"/>
  <c r="D15" i="32"/>
  <c r="C15" i="32"/>
  <c r="C14" i="32"/>
  <c r="C13" i="32"/>
  <c r="F12" i="32"/>
  <c r="D12" i="32"/>
  <c r="C12" i="32"/>
  <c r="F9" i="32"/>
  <c r="D9" i="32"/>
  <c r="C8" i="32"/>
  <c r="C7" i="32"/>
  <c r="C6" i="32"/>
  <c r="W5" i="32"/>
  <c r="C5" i="32"/>
  <c r="H2" i="32"/>
  <c r="G86" i="13"/>
  <c r="F86" i="13"/>
  <c r="F29" i="32" l="1"/>
  <c r="Q12" i="32"/>
  <c r="D29" i="32"/>
  <c r="X4" i="32"/>
  <c r="T12" i="32"/>
  <c r="I108" i="13"/>
  <c r="F27" i="32"/>
  <c r="D27" i="32"/>
  <c r="D32" i="32" s="1"/>
  <c r="J91" i="13"/>
  <c r="J94" i="13"/>
  <c r="J92" i="13"/>
  <c r="J93" i="13"/>
  <c r="J95" i="13"/>
  <c r="H58" i="13"/>
  <c r="H59" i="13"/>
  <c r="F59" i="13"/>
  <c r="J59" i="13"/>
  <c r="G59" i="13"/>
  <c r="F58" i="13"/>
  <c r="J58" i="13"/>
  <c r="I59" i="13"/>
  <c r="G58" i="13"/>
  <c r="I58" i="13"/>
  <c r="X3" i="32"/>
  <c r="E29" i="32" l="1"/>
  <c r="F30" i="32"/>
  <c r="R12" i="32"/>
  <c r="D30" i="32"/>
  <c r="T13" i="32"/>
  <c r="E27" i="32"/>
  <c r="R13" i="32" l="1"/>
  <c r="Q13" i="32"/>
  <c r="F31" i="32"/>
  <c r="E30" i="32"/>
  <c r="F32" i="32"/>
  <c r="D31" i="32"/>
  <c r="I16" i="3"/>
  <c r="I107" i="13"/>
  <c r="K59" i="13"/>
  <c r="K58" i="13"/>
  <c r="F99" i="13" l="1"/>
  <c r="B56" i="13"/>
  <c r="J89" i="13"/>
  <c r="I106" i="13"/>
  <c r="L58" i="13"/>
  <c r="L59" i="13"/>
  <c r="J90" i="13" l="1"/>
  <c r="B50" i="13"/>
  <c r="B15" i="13" l="1"/>
  <c r="B41" i="13"/>
  <c r="G99" i="13"/>
  <c r="B4" i="13"/>
  <c r="B3" i="13"/>
  <c r="B6" i="13"/>
  <c r="B62" i="13"/>
  <c r="B57" i="13"/>
  <c r="M59" i="13"/>
  <c r="I105" i="13"/>
  <c r="N28" i="13"/>
  <c r="M58" i="13"/>
  <c r="B104" i="13"/>
  <c r="D45" i="13"/>
  <c r="E45" i="13"/>
  <c r="F45" i="13"/>
  <c r="G45" i="13"/>
  <c r="H45" i="13"/>
  <c r="I45" i="13"/>
  <c r="J45" i="13"/>
  <c r="K45" i="13"/>
  <c r="L45" i="13"/>
  <c r="M45" i="13"/>
  <c r="N45" i="13"/>
  <c r="C45" i="13"/>
  <c r="B42" i="13"/>
  <c r="B43" i="13"/>
  <c r="B44" i="13"/>
  <c r="A28" i="13"/>
  <c r="B24" i="13"/>
  <c r="B19" i="13"/>
  <c r="B17" i="13"/>
  <c r="B18" i="13"/>
  <c r="E25" i="13"/>
  <c r="D9" i="13"/>
  <c r="E9" i="13"/>
  <c r="F9" i="13"/>
  <c r="G9" i="13"/>
  <c r="H9" i="13"/>
  <c r="I9" i="13"/>
  <c r="J9" i="13"/>
  <c r="K9" i="13"/>
  <c r="L9" i="13"/>
  <c r="M9" i="13"/>
  <c r="N9" i="13"/>
  <c r="C9" i="13"/>
  <c r="B12" i="13"/>
  <c r="B11" i="13"/>
  <c r="B5" i="13"/>
  <c r="C7" i="13"/>
  <c r="D7" i="13"/>
  <c r="D28" i="13" s="1"/>
  <c r="E7" i="13"/>
  <c r="E28" i="13" s="1"/>
  <c r="F7" i="13"/>
  <c r="F28" i="13" s="1"/>
  <c r="G7" i="13"/>
  <c r="G28" i="13" s="1"/>
  <c r="H7" i="13"/>
  <c r="H28" i="13" s="1"/>
  <c r="I7" i="13"/>
  <c r="I28" i="13" s="1"/>
  <c r="J7" i="13"/>
  <c r="J28" i="13" s="1"/>
  <c r="K7" i="13"/>
  <c r="K28" i="13" s="1"/>
  <c r="L7" i="13"/>
  <c r="L28" i="13" s="1"/>
  <c r="M7" i="13"/>
  <c r="M28" i="13" s="1"/>
  <c r="C2" i="13"/>
  <c r="E2" i="13"/>
  <c r="F2" i="13"/>
  <c r="G2" i="13"/>
  <c r="H2" i="13"/>
  <c r="I2" i="13"/>
  <c r="J2" i="13"/>
  <c r="K2" i="13"/>
  <c r="L2" i="13"/>
  <c r="M2" i="13"/>
  <c r="N2" i="13"/>
  <c r="D2" i="13"/>
  <c r="B13" i="13" l="1"/>
  <c r="E29" i="13"/>
  <c r="E64" i="13" s="1"/>
  <c r="E36" i="13"/>
  <c r="E37" i="13" s="1"/>
  <c r="J25" i="13"/>
  <c r="F104" i="13"/>
  <c r="C28" i="13"/>
  <c r="B28" i="13" s="1"/>
  <c r="B7" i="13"/>
  <c r="B58" i="13"/>
  <c r="D116" i="13"/>
  <c r="D117" i="13" s="1"/>
  <c r="J87" i="13"/>
  <c r="J88" i="13"/>
  <c r="M25" i="13"/>
  <c r="N25" i="13"/>
  <c r="N36" i="13" s="1"/>
  <c r="C25" i="13"/>
  <c r="F25" i="13"/>
  <c r="H25" i="13"/>
  <c r="I25" i="13"/>
  <c r="K25" i="13"/>
  <c r="L25" i="13"/>
  <c r="L29" i="13" s="1"/>
  <c r="L64" i="13" s="1"/>
  <c r="E30" i="13" l="1"/>
  <c r="F29" i="13"/>
  <c r="F64" i="13" s="1"/>
  <c r="F36" i="13"/>
  <c r="F37" i="13" s="1"/>
  <c r="D29" i="13"/>
  <c r="D30" i="13" s="1"/>
  <c r="D36" i="13"/>
  <c r="D37" i="13" s="1"/>
  <c r="C29" i="13"/>
  <c r="C30" i="13" s="1"/>
  <c r="C36" i="13"/>
  <c r="C37" i="13" s="1"/>
  <c r="G29" i="13"/>
  <c r="G64" i="13" s="1"/>
  <c r="G36" i="13"/>
  <c r="G37" i="13" s="1"/>
  <c r="N29" i="13"/>
  <c r="N64" i="13" s="1"/>
  <c r="N37" i="13"/>
  <c r="J29" i="13"/>
  <c r="J30" i="13" s="1"/>
  <c r="J36" i="13"/>
  <c r="J37" i="13" s="1"/>
  <c r="K29" i="13"/>
  <c r="K36" i="13"/>
  <c r="K37" i="13" s="1"/>
  <c r="I29" i="13"/>
  <c r="I36" i="13"/>
  <c r="I37" i="13" s="1"/>
  <c r="L36" i="13"/>
  <c r="L37" i="13" s="1"/>
  <c r="H29" i="13"/>
  <c r="H36" i="13"/>
  <c r="H37" i="13" s="1"/>
  <c r="M29" i="13"/>
  <c r="M36" i="13"/>
  <c r="M37" i="13" s="1"/>
  <c r="I104" i="13"/>
  <c r="L30" i="13"/>
  <c r="L49" i="13"/>
  <c r="F116" i="13"/>
  <c r="F118" i="13" s="1"/>
  <c r="M64" i="13" l="1"/>
  <c r="M49" i="13"/>
  <c r="N30" i="13"/>
  <c r="N31" i="13" s="1"/>
  <c r="N49" i="13"/>
  <c r="K49" i="13"/>
  <c r="K64" i="13"/>
  <c r="J49" i="13"/>
  <c r="J64" i="13"/>
  <c r="I30" i="13"/>
  <c r="I64" i="13"/>
  <c r="C64" i="13"/>
  <c r="C49" i="13"/>
  <c r="H30" i="13"/>
  <c r="H64" i="13"/>
  <c r="F30" i="13"/>
  <c r="D49" i="13"/>
  <c r="D64" i="13"/>
  <c r="M30" i="13"/>
  <c r="G30" i="13"/>
  <c r="K30" i="13"/>
  <c r="I116" i="13"/>
  <c r="J104" i="13"/>
  <c r="J105" i="13" s="1"/>
  <c r="J106" i="13" s="1"/>
  <c r="J107" i="13" s="1"/>
  <c r="J108" i="13" s="1"/>
  <c r="J109" i="13" s="1"/>
  <c r="J110" i="13" s="1"/>
  <c r="J111" i="13" s="1"/>
  <c r="J112" i="13" s="1"/>
  <c r="J113" i="13" s="1"/>
  <c r="J114" i="13" s="1"/>
  <c r="J115" i="13" s="1"/>
  <c r="E118" i="13"/>
  <c r="H116" i="13"/>
  <c r="F119" i="13" s="1"/>
  <c r="M31" i="13" l="1"/>
  <c r="L31" i="13" s="1"/>
  <c r="K31" i="13" s="1"/>
  <c r="J31" i="13" s="1"/>
  <c r="I31" i="13" s="1"/>
  <c r="H31" i="13" s="1"/>
  <c r="G31" i="13" s="1"/>
  <c r="H117" i="13"/>
  <c r="B10" i="13" l="1"/>
  <c r="B25" i="13" s="1"/>
  <c r="B36" i="13" l="1"/>
  <c r="B37" i="13" s="1"/>
  <c r="B29" i="13"/>
  <c r="B31" i="13" s="1"/>
  <c r="B49" i="13" l="1"/>
  <c r="B30" i="13"/>
  <c r="E49" i="13"/>
  <c r="F49" i="13" l="1"/>
  <c r="G49" i="13" l="1"/>
  <c r="F16" i="3" l="1"/>
  <c r="G16" i="3"/>
  <c r="H49" i="13" l="1"/>
  <c r="I49" i="13" l="1"/>
  <c r="B59" i="13" l="1"/>
  <c r="B45" i="13"/>
  <c r="P41" i="13" s="1"/>
  <c r="P44" i="13" l="1"/>
  <c r="P43" i="13"/>
  <c r="P42" i="13"/>
  <c r="E16" i="3" l="1"/>
  <c r="B64" i="13" l="1"/>
  <c r="D16" i="3" l="1"/>
  <c r="C16" i="3" l="1"/>
  <c r="S12" i="32" l="1"/>
</calcChain>
</file>

<file path=xl/sharedStrings.xml><?xml version="1.0" encoding="utf-8"?>
<sst xmlns="http://schemas.openxmlformats.org/spreadsheetml/2006/main" count="832" uniqueCount="150">
  <si>
    <t>Recebimentos</t>
  </si>
  <si>
    <t>Valor</t>
  </si>
  <si>
    <t>Fevereiro</t>
  </si>
  <si>
    <t>Total Recebimentos</t>
  </si>
  <si>
    <t>Pagamentos</t>
  </si>
  <si>
    <t>Outros</t>
  </si>
  <si>
    <t>Total Despesas</t>
  </si>
  <si>
    <t>Saldo</t>
  </si>
  <si>
    <t>Data</t>
  </si>
  <si>
    <t>Rubrica</t>
  </si>
  <si>
    <t>Valor detalhado</t>
  </si>
  <si>
    <t>Despesas Reais</t>
  </si>
  <si>
    <t>Cash</t>
  </si>
  <si>
    <t>Total</t>
  </si>
  <si>
    <t>Saldo Final</t>
  </si>
  <si>
    <t>N26</t>
  </si>
  <si>
    <t>Janeiro</t>
  </si>
  <si>
    <t>Mês</t>
  </si>
  <si>
    <t>Março</t>
  </si>
  <si>
    <t>Abril</t>
  </si>
  <si>
    <t>Maio</t>
  </si>
  <si>
    <t>Junho</t>
  </si>
  <si>
    <t>Julho</t>
  </si>
  <si>
    <t>Poupança</t>
  </si>
  <si>
    <t>Santander</t>
  </si>
  <si>
    <t>Total Receita</t>
  </si>
  <si>
    <t>Diário</t>
  </si>
  <si>
    <t>Balanço</t>
  </si>
  <si>
    <t>Tesouraria</t>
  </si>
  <si>
    <t>Modo</t>
  </si>
  <si>
    <t>Categoria</t>
  </si>
  <si>
    <t>Pagamento</t>
  </si>
  <si>
    <t>Fatura</t>
  </si>
  <si>
    <t>Não</t>
  </si>
  <si>
    <t>Sim</t>
  </si>
  <si>
    <t>Faturas</t>
  </si>
  <si>
    <t>Despesas</t>
  </si>
  <si>
    <t>Nºsemana</t>
  </si>
  <si>
    <t>Nºtotal</t>
  </si>
  <si>
    <t>Média diária</t>
  </si>
  <si>
    <t>Nº dias</t>
  </si>
  <si>
    <t>Agosto</t>
  </si>
  <si>
    <t>SubTotal</t>
  </si>
  <si>
    <t>Fatura_SIM</t>
  </si>
  <si>
    <t>Fatura_NÃO</t>
  </si>
  <si>
    <t>Movimentos</t>
  </si>
  <si>
    <t>Setembro</t>
  </si>
  <si>
    <t>Outubro</t>
  </si>
  <si>
    <t>Novembro</t>
  </si>
  <si>
    <t>Dezembro</t>
  </si>
  <si>
    <t>Fatura_SIM_Média</t>
  </si>
  <si>
    <t>Fatura_NÃO_Média</t>
  </si>
  <si>
    <t>Meios de Pagamento</t>
  </si>
  <si>
    <t>Faturação</t>
  </si>
  <si>
    <t>Saldo médio - inicio do mês</t>
  </si>
  <si>
    <t>Gasto Médio Diário</t>
  </si>
  <si>
    <t>Verificação</t>
  </si>
  <si>
    <t xml:space="preserve">Gastos Diários </t>
  </si>
  <si>
    <t>Previsão</t>
  </si>
  <si>
    <t>Rendimentos</t>
  </si>
  <si>
    <t>Gastos</t>
  </si>
  <si>
    <t>Declarados</t>
  </si>
  <si>
    <t>Não Declarados</t>
  </si>
  <si>
    <t>TOTAL</t>
  </si>
  <si>
    <t>Outros Declarados</t>
  </si>
  <si>
    <t>Saldo Inicial</t>
  </si>
  <si>
    <t>Gastos Previstos</t>
  </si>
  <si>
    <t xml:space="preserve">Gastos  </t>
  </si>
  <si>
    <t xml:space="preserve">Rendimentos  </t>
  </si>
  <si>
    <t>Outros rendimentos</t>
  </si>
  <si>
    <t xml:space="preserve">Saldo </t>
  </si>
  <si>
    <t>Variação</t>
  </si>
  <si>
    <t>Máx.</t>
  </si>
  <si>
    <t>Min.</t>
  </si>
  <si>
    <t>Saldo mensal</t>
  </si>
  <si>
    <t>Saldo Mensal acumulado</t>
  </si>
  <si>
    <t>&lt;-Gastos Declarados Total Gastos Real -&gt;</t>
  </si>
  <si>
    <t>Diferença acumalada</t>
  </si>
  <si>
    <t>Diferença mensal</t>
  </si>
  <si>
    <t>Nº de Faturas</t>
  </si>
  <si>
    <t>Número de faturas CC</t>
  </si>
  <si>
    <t>Mensal:</t>
  </si>
  <si>
    <t>Média mensal:</t>
  </si>
  <si>
    <t>Poupança média:</t>
  </si>
  <si>
    <t>Previsão:</t>
  </si>
  <si>
    <t>Gastos variáveis média diária:</t>
  </si>
  <si>
    <t>Gastos anual</t>
  </si>
  <si>
    <t>Poupança anual</t>
  </si>
  <si>
    <t>Poupança Média</t>
  </si>
  <si>
    <t>MB Way</t>
  </si>
  <si>
    <t>31/06/2021</t>
  </si>
  <si>
    <t>Média diária 2020</t>
  </si>
  <si>
    <t>Faturas 2020</t>
  </si>
  <si>
    <t xml:space="preserve">Sim </t>
  </si>
  <si>
    <t xml:space="preserve">Não </t>
  </si>
  <si>
    <t>Viagens</t>
  </si>
  <si>
    <t>Modelo</t>
  </si>
  <si>
    <t>Objetivo 2021</t>
  </si>
  <si>
    <t>N/A</t>
  </si>
  <si>
    <t>Observações</t>
  </si>
  <si>
    <t>Banco 1</t>
  </si>
  <si>
    <t>Banco 2</t>
  </si>
  <si>
    <t>Banco 3</t>
  </si>
  <si>
    <t>Banco 4</t>
  </si>
  <si>
    <t>Banco 5</t>
  </si>
  <si>
    <t>Banco 6</t>
  </si>
  <si>
    <t>Banco 7</t>
  </si>
  <si>
    <t>Banco 8</t>
  </si>
  <si>
    <t>Banco 9</t>
  </si>
  <si>
    <t>Banco 10</t>
  </si>
  <si>
    <t>Banco 11</t>
  </si>
  <si>
    <t>Investimento</t>
  </si>
  <si>
    <t>Fácil Liquidez</t>
  </si>
  <si>
    <t>Salário 1</t>
  </si>
  <si>
    <t>Salário 2</t>
  </si>
  <si>
    <t>Salário 3</t>
  </si>
  <si>
    <t>Outros Rendimentos</t>
  </si>
  <si>
    <t>Gasto 1</t>
  </si>
  <si>
    <t>Gasto 1A</t>
  </si>
  <si>
    <t>Gasto 1B</t>
  </si>
  <si>
    <t>Gasto 2</t>
  </si>
  <si>
    <t>Gasto 2A</t>
  </si>
  <si>
    <t>Gasto 2B</t>
  </si>
  <si>
    <t>Gasto 2C</t>
  </si>
  <si>
    <t>Gasto 2D</t>
  </si>
  <si>
    <t>Outros Gastos 2E</t>
  </si>
  <si>
    <t>Gastos 3</t>
  </si>
  <si>
    <t>Gastos 4</t>
  </si>
  <si>
    <t>Gasto 4A</t>
  </si>
  <si>
    <t>Gasto 4B</t>
  </si>
  <si>
    <t>Outros Gastos 4C</t>
  </si>
  <si>
    <t>Gastos 5</t>
  </si>
  <si>
    <t>Meio Pag. 1</t>
  </si>
  <si>
    <t>Meio Pag.2</t>
  </si>
  <si>
    <t>Meio Pag.3</t>
  </si>
  <si>
    <t>Meio Pag.4</t>
  </si>
  <si>
    <t>Ano 1 Sem1</t>
  </si>
  <si>
    <t>Ano 1 Sem 2</t>
  </si>
  <si>
    <t>Ano 2 Sem 1</t>
  </si>
  <si>
    <t>Ano 2 Sem 2</t>
  </si>
  <si>
    <t>Ano 3 Sem 1</t>
  </si>
  <si>
    <t>Ano 3 Sem 2</t>
  </si>
  <si>
    <t>Evolução do Património</t>
  </si>
  <si>
    <t>Feveiro</t>
  </si>
  <si>
    <t>Ano 1</t>
  </si>
  <si>
    <t>Ano 2</t>
  </si>
  <si>
    <t>Ano 3</t>
  </si>
  <si>
    <t>Orçamento</t>
  </si>
  <si>
    <t>Rendimentos reais</t>
  </si>
  <si>
    <t>Gastos Reais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</si>
</sst>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181818"/>
      <name val="Arial"/>
      <family val="2"/>
    </font>
    <font>
      <b/>
      <sz val="11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44" fontId="0" fillId="0" borderId="1" xfId="1" applyFont="1" applyBorder="1"/>
    <xf numFmtId="44" fontId="4" fillId="0" borderId="1" xfId="1" applyFont="1" applyBorder="1"/>
    <xf numFmtId="44" fontId="3" fillId="0" borderId="1" xfId="1" applyFont="1" applyBorder="1" applyAlignment="1">
      <alignment horizontal="right"/>
    </xf>
    <xf numFmtId="44" fontId="4" fillId="0" borderId="1" xfId="1" applyFont="1" applyBorder="1" applyAlignment="1">
      <alignment horizontal="left"/>
    </xf>
    <xf numFmtId="44" fontId="0" fillId="0" borderId="1" xfId="1" applyFont="1" applyBorder="1" applyAlignment="1">
      <alignment horizontal="left" vertical="top"/>
    </xf>
    <xf numFmtId="0" fontId="0" fillId="0" borderId="3" xfId="0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44" fontId="4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44" fontId="1" fillId="0" borderId="1" xfId="1" applyBorder="1" applyAlignment="1">
      <alignment horizontal="right"/>
    </xf>
    <xf numFmtId="0" fontId="0" fillId="0" borderId="11" xfId="0" applyBorder="1"/>
    <xf numFmtId="44" fontId="0" fillId="0" borderId="1" xfId="0" applyNumberFormat="1" applyBorder="1"/>
    <xf numFmtId="0" fontId="2" fillId="0" borderId="1" xfId="0" applyFont="1" applyBorder="1"/>
    <xf numFmtId="4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4" fontId="0" fillId="3" borderId="1" xfId="1" applyFont="1" applyFill="1" applyBorder="1"/>
    <xf numFmtId="44" fontId="0" fillId="10" borderId="1" xfId="1" applyFont="1" applyFill="1" applyBorder="1"/>
    <xf numFmtId="44" fontId="0" fillId="0" borderId="0" xfId="0" applyNumberFormat="1"/>
    <xf numFmtId="44" fontId="0" fillId="6" borderId="1" xfId="1" applyFont="1" applyFill="1" applyBorder="1"/>
    <xf numFmtId="0" fontId="0" fillId="12" borderId="1" xfId="0" applyFill="1" applyBorder="1"/>
    <xf numFmtId="0" fontId="2" fillId="10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right"/>
    </xf>
    <xf numFmtId="164" fontId="0" fillId="0" borderId="1" xfId="0" applyNumberFormat="1" applyBorder="1"/>
    <xf numFmtId="0" fontId="4" fillId="3" borderId="1" xfId="0" applyFont="1" applyFill="1" applyBorder="1"/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0" fillId="0" borderId="9" xfId="0" applyBorder="1"/>
    <xf numFmtId="44" fontId="3" fillId="0" borderId="9" xfId="1" applyFont="1" applyBorder="1"/>
    <xf numFmtId="44" fontId="3" fillId="0" borderId="1" xfId="1" applyFont="1" applyBorder="1"/>
    <xf numFmtId="0" fontId="0" fillId="0" borderId="2" xfId="0" applyBorder="1"/>
    <xf numFmtId="0" fontId="0" fillId="3" borderId="14" xfId="0" applyFill="1" applyBorder="1"/>
    <xf numFmtId="44" fontId="0" fillId="10" borderId="14" xfId="0" applyNumberFormat="1" applyFill="1" applyBorder="1"/>
    <xf numFmtId="44" fontId="0" fillId="6" borderId="14" xfId="0" applyNumberFormat="1" applyFill="1" applyBorder="1"/>
    <xf numFmtId="44" fontId="0" fillId="11" borderId="14" xfId="0" applyNumberFormat="1" applyFill="1" applyBorder="1"/>
    <xf numFmtId="44" fontId="0" fillId="14" borderId="14" xfId="0" applyNumberFormat="1" applyFill="1" applyBorder="1"/>
    <xf numFmtId="44" fontId="0" fillId="10" borderId="1" xfId="0" applyNumberFormat="1" applyFill="1" applyBorder="1"/>
    <xf numFmtId="44" fontId="0" fillId="11" borderId="1" xfId="0" applyNumberFormat="1" applyFill="1" applyBorder="1"/>
    <xf numFmtId="164" fontId="0" fillId="0" borderId="1" xfId="1" applyNumberFormat="1" applyFont="1" applyBorder="1"/>
    <xf numFmtId="0" fontId="4" fillId="0" borderId="1" xfId="0" applyFont="1" applyBorder="1"/>
    <xf numFmtId="164" fontId="2" fillId="0" borderId="1" xfId="1" applyNumberFormat="1" applyFont="1" applyBorder="1" applyAlignment="1">
      <alignment horizontal="left"/>
    </xf>
    <xf numFmtId="164" fontId="0" fillId="6" borderId="1" xfId="1" applyNumberFormat="1" applyFont="1" applyFill="1" applyBorder="1"/>
    <xf numFmtId="164" fontId="2" fillId="6" borderId="1" xfId="1" applyNumberFormat="1" applyFont="1" applyFill="1" applyBorder="1" applyAlignment="1">
      <alignment horizontal="left"/>
    </xf>
    <xf numFmtId="164" fontId="4" fillId="0" borderId="1" xfId="1" applyNumberFormat="1" applyFont="1" applyBorder="1"/>
    <xf numFmtId="0" fontId="0" fillId="0" borderId="4" xfId="0" applyBorder="1"/>
    <xf numFmtId="0" fontId="0" fillId="0" borderId="17" xfId="0" applyBorder="1"/>
    <xf numFmtId="44" fontId="2" fillId="0" borderId="1" xfId="1" applyFont="1" applyBorder="1"/>
    <xf numFmtId="0" fontId="2" fillId="10" borderId="1" xfId="0" applyFont="1" applyFill="1" applyBorder="1" applyAlignment="1">
      <alignment horizontal="center" vertical="center"/>
    </xf>
    <xf numFmtId="164" fontId="0" fillId="10" borderId="1" xfId="0" applyNumberFormat="1" applyFill="1" applyBorder="1"/>
    <xf numFmtId="44" fontId="0" fillId="0" borderId="11" xfId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4" fontId="0" fillId="0" borderId="27" xfId="1" applyFont="1" applyBorder="1"/>
    <xf numFmtId="0" fontId="2" fillId="12" borderId="22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44" fontId="0" fillId="10" borderId="25" xfId="0" applyNumberFormat="1" applyFill="1" applyBorder="1"/>
    <xf numFmtId="0" fontId="4" fillId="12" borderId="24" xfId="0" applyFont="1" applyFill="1" applyBorder="1" applyAlignment="1">
      <alignment vertical="center"/>
    </xf>
    <xf numFmtId="0" fontId="0" fillId="12" borderId="25" xfId="0" applyFill="1" applyBorder="1"/>
    <xf numFmtId="0" fontId="0" fillId="5" borderId="24" xfId="0" applyFill="1" applyBorder="1" applyAlignment="1">
      <alignment vertical="center"/>
    </xf>
    <xf numFmtId="0" fontId="0" fillId="9" borderId="24" xfId="0" applyFill="1" applyBorder="1" applyAlignment="1">
      <alignment vertical="center"/>
    </xf>
    <xf numFmtId="0" fontId="0" fillId="8" borderId="24" xfId="0" applyFill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0" fillId="9" borderId="24" xfId="0" applyFill="1" applyBorder="1"/>
    <xf numFmtId="44" fontId="0" fillId="0" borderId="25" xfId="0" applyNumberFormat="1" applyBorder="1"/>
    <xf numFmtId="0" fontId="0" fillId="10" borderId="24" xfId="0" applyFill="1" applyBorder="1"/>
    <xf numFmtId="44" fontId="0" fillId="0" borderId="27" xfId="0" applyNumberFormat="1" applyBorder="1"/>
    <xf numFmtId="44" fontId="3" fillId="6" borderId="1" xfId="0" applyNumberFormat="1" applyFont="1" applyFill="1" applyBorder="1"/>
    <xf numFmtId="0" fontId="4" fillId="3" borderId="1" xfId="0" applyFont="1" applyFill="1" applyBorder="1" applyAlignment="1">
      <alignment horizontal="center" wrapText="1"/>
    </xf>
    <xf numFmtId="164" fontId="0" fillId="10" borderId="24" xfId="0" applyNumberFormat="1" applyFill="1" applyBorder="1"/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3" fillId="0" borderId="3" xfId="0" applyFont="1" applyBorder="1" applyAlignment="1">
      <alignment horizontal="right"/>
    </xf>
    <xf numFmtId="0" fontId="14" fillId="10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15" fillId="0" borderId="3" xfId="0" applyFont="1" applyBorder="1"/>
    <xf numFmtId="0" fontId="0" fillId="14" borderId="1" xfId="0" applyFill="1" applyBorder="1"/>
    <xf numFmtId="44" fontId="0" fillId="9" borderId="14" xfId="0" applyNumberFormat="1" applyFill="1" applyBorder="1"/>
    <xf numFmtId="44" fontId="3" fillId="10" borderId="1" xfId="0" applyNumberFormat="1" applyFont="1" applyFill="1" applyBorder="1"/>
    <xf numFmtId="44" fontId="0" fillId="6" borderId="1" xfId="0" applyNumberForma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14" fillId="10" borderId="3" xfId="0" applyFont="1" applyFill="1" applyBorder="1" applyAlignment="1">
      <alignment horizontal="center" vertical="center"/>
    </xf>
    <xf numFmtId="44" fontId="3" fillId="10" borderId="14" xfId="0" applyNumberFormat="1" applyFont="1" applyFill="1" applyBorder="1"/>
    <xf numFmtId="44" fontId="0" fillId="0" borderId="31" xfId="0" applyNumberFormat="1" applyBorder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0" fillId="0" borderId="15" xfId="2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6" xfId="0" applyFont="1" applyBorder="1"/>
    <xf numFmtId="44" fontId="0" fillId="0" borderId="6" xfId="0" applyNumberFormat="1" applyBorder="1"/>
    <xf numFmtId="44" fontId="2" fillId="6" borderId="6" xfId="1" applyFont="1" applyFill="1" applyBorder="1"/>
    <xf numFmtId="44" fontId="0" fillId="0" borderId="6" xfId="1" applyFont="1" applyBorder="1"/>
    <xf numFmtId="165" fontId="0" fillId="0" borderId="0" xfId="0" applyNumberFormat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0" fillId="6" borderId="0" xfId="0" applyFill="1"/>
    <xf numFmtId="0" fontId="4" fillId="2" borderId="16" xfId="0" applyFont="1" applyFill="1" applyBorder="1" applyAlignment="1">
      <alignment horizontal="center" vertical="center"/>
    </xf>
    <xf numFmtId="0" fontId="2" fillId="13" borderId="31" xfId="0" applyFont="1" applyFill="1" applyBorder="1"/>
    <xf numFmtId="164" fontId="2" fillId="0" borderId="1" xfId="1" applyNumberFormat="1" applyFont="1" applyBorder="1"/>
    <xf numFmtId="0" fontId="0" fillId="0" borderId="21" xfId="0" applyBorder="1"/>
    <xf numFmtId="0" fontId="0" fillId="11" borderId="24" xfId="0" applyFill="1" applyBorder="1" applyAlignment="1">
      <alignment vertical="center"/>
    </xf>
    <xf numFmtId="164" fontId="0" fillId="0" borderId="24" xfId="0" applyNumberFormat="1" applyBorder="1"/>
    <xf numFmtId="0" fontId="0" fillId="0" borderId="7" xfId="0" applyBorder="1"/>
    <xf numFmtId="0" fontId="7" fillId="11" borderId="26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0" fontId="2" fillId="11" borderId="27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2" fillId="2" borderId="6" xfId="0" applyFont="1" applyFill="1" applyBorder="1"/>
    <xf numFmtId="1" fontId="0" fillId="6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/>
    </xf>
    <xf numFmtId="0" fontId="0" fillId="0" borderId="33" xfId="0" applyBorder="1"/>
    <xf numFmtId="44" fontId="0" fillId="17" borderId="1" xfId="1" applyFont="1" applyFill="1" applyBorder="1"/>
    <xf numFmtId="0" fontId="0" fillId="0" borderId="0" xfId="0" applyAlignment="1">
      <alignment horizontal="center" vertical="center" wrapText="1"/>
    </xf>
    <xf numFmtId="14" fontId="0" fillId="18" borderId="6" xfId="0" applyNumberFormat="1" applyFill="1" applyBorder="1" applyAlignment="1">
      <alignment horizontal="center" vertical="center"/>
    </xf>
    <xf numFmtId="14" fontId="0" fillId="18" borderId="7" xfId="0" applyNumberForma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9" fontId="0" fillId="0" borderId="6" xfId="2" applyFont="1" applyBorder="1"/>
    <xf numFmtId="44" fontId="11" fillId="0" borderId="31" xfId="0" applyNumberFormat="1" applyFont="1" applyBorder="1"/>
    <xf numFmtId="0" fontId="2" fillId="0" borderId="1" xfId="0" applyFont="1" applyBorder="1" applyAlignment="1">
      <alignment horizontal="right"/>
    </xf>
    <xf numFmtId="0" fontId="0" fillId="0" borderId="22" xfId="0" applyBorder="1"/>
    <xf numFmtId="0" fontId="0" fillId="0" borderId="37" xfId="0" applyFill="1" applyBorder="1"/>
    <xf numFmtId="44" fontId="0" fillId="0" borderId="38" xfId="1" applyFont="1" applyBorder="1"/>
    <xf numFmtId="44" fontId="0" fillId="19" borderId="38" xfId="1" applyFont="1" applyFill="1" applyBorder="1"/>
    <xf numFmtId="0" fontId="4" fillId="16" borderId="13" xfId="0" applyFont="1" applyFill="1" applyBorder="1" applyAlignment="1">
      <alignment horizontal="center" vertical="center"/>
    </xf>
    <xf numFmtId="44" fontId="0" fillId="17" borderId="25" xfId="1" applyFont="1" applyFill="1" applyBorder="1"/>
    <xf numFmtId="44" fontId="0" fillId="20" borderId="1" xfId="1" applyFont="1" applyFill="1" applyBorder="1"/>
    <xf numFmtId="44" fontId="4" fillId="3" borderId="1" xfId="1" applyFont="1" applyFill="1" applyBorder="1"/>
    <xf numFmtId="44" fontId="3" fillId="20" borderId="1" xfId="0" applyNumberFormat="1" applyFont="1" applyFill="1" applyBorder="1"/>
    <xf numFmtId="44" fontId="3" fillId="20" borderId="14" xfId="0" applyNumberFormat="1" applyFont="1" applyFill="1" applyBorder="1"/>
    <xf numFmtId="44" fontId="0" fillId="20" borderId="14" xfId="0" applyNumberFormat="1" applyFill="1" applyBorder="1"/>
    <xf numFmtId="44" fontId="4" fillId="3" borderId="14" xfId="0" applyNumberFormat="1" applyFont="1" applyFill="1" applyBorder="1"/>
    <xf numFmtId="44" fontId="0" fillId="20" borderId="6" xfId="0" applyNumberFormat="1" applyFill="1" applyBorder="1"/>
    <xf numFmtId="44" fontId="0" fillId="3" borderId="1" xfId="0" applyNumberFormat="1" applyFill="1" applyBorder="1"/>
    <xf numFmtId="0" fontId="0" fillId="6" borderId="1" xfId="0" applyFill="1" applyBorder="1" applyAlignment="1">
      <alignment horizontal="center"/>
    </xf>
    <xf numFmtId="44" fontId="0" fillId="20" borderId="6" xfId="1" applyFont="1" applyFill="1" applyBorder="1"/>
    <xf numFmtId="44" fontId="0" fillId="9" borderId="1" xfId="1" applyFont="1" applyFill="1" applyBorder="1"/>
    <xf numFmtId="44" fontId="0" fillId="17" borderId="3" xfId="1" applyFont="1" applyFill="1" applyBorder="1"/>
    <xf numFmtId="44" fontId="0" fillId="0" borderId="41" xfId="1" applyFont="1" applyBorder="1"/>
    <xf numFmtId="44" fontId="0" fillId="17" borderId="42" xfId="1" applyFont="1" applyFill="1" applyBorder="1"/>
    <xf numFmtId="0" fontId="0" fillId="0" borderId="38" xfId="0" applyBorder="1"/>
    <xf numFmtId="0" fontId="0" fillId="0" borderId="43" xfId="0" applyBorder="1"/>
    <xf numFmtId="0" fontId="0" fillId="0" borderId="44" xfId="0" applyBorder="1"/>
    <xf numFmtId="44" fontId="0" fillId="0" borderId="43" xfId="0" applyNumberFormat="1" applyBorder="1"/>
    <xf numFmtId="44" fontId="0" fillId="21" borderId="43" xfId="1" applyFont="1" applyFill="1" applyBorder="1"/>
    <xf numFmtId="44" fontId="0" fillId="6" borderId="1" xfId="1" applyFont="1" applyFill="1" applyBorder="1" applyAlignment="1">
      <alignment horizontal="center" vertical="center"/>
    </xf>
    <xf numFmtId="0" fontId="0" fillId="0" borderId="0" xfId="0" applyNumberFormat="1"/>
    <xf numFmtId="44" fontId="2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4" fontId="0" fillId="0" borderId="39" xfId="0" applyNumberFormat="1" applyBorder="1"/>
    <xf numFmtId="164" fontId="0" fillId="0" borderId="0" xfId="0" applyNumberFormat="1"/>
    <xf numFmtId="44" fontId="2" fillId="0" borderId="0" xfId="1" applyFont="1"/>
    <xf numFmtId="44" fontId="2" fillId="0" borderId="6" xfId="1" applyFont="1" applyBorder="1" applyAlignment="1">
      <alignment horizontal="center" vertical="center"/>
    </xf>
    <xf numFmtId="166" fontId="0" fillId="0" borderId="6" xfId="2" applyNumberFormat="1" applyFont="1" applyBorder="1"/>
    <xf numFmtId="0" fontId="0" fillId="14" borderId="24" xfId="0" applyFill="1" applyBorder="1"/>
    <xf numFmtId="0" fontId="0" fillId="14" borderId="25" xfId="0" applyFill="1" applyBorder="1"/>
    <xf numFmtId="0" fontId="2" fillId="20" borderId="1" xfId="0" applyFont="1" applyFill="1" applyBorder="1"/>
    <xf numFmtId="0" fontId="2" fillId="20" borderId="3" xfId="0" applyFont="1" applyFill="1" applyBorder="1"/>
    <xf numFmtId="0" fontId="2" fillId="20" borderId="25" xfId="0" applyFont="1" applyFill="1" applyBorder="1"/>
    <xf numFmtId="0" fontId="0" fillId="3" borderId="24" xfId="0" applyFill="1" applyBorder="1"/>
    <xf numFmtId="44" fontId="0" fillId="0" borderId="38" xfId="0" applyNumberFormat="1" applyBorder="1"/>
    <xf numFmtId="10" fontId="0" fillId="0" borderId="1" xfId="2" applyNumberFormat="1" applyFont="1" applyBorder="1"/>
    <xf numFmtId="0" fontId="2" fillId="0" borderId="22" xfId="0" applyFont="1" applyBorder="1"/>
    <xf numFmtId="10" fontId="0" fillId="0" borderId="10" xfId="2" applyNumberFormat="1" applyFont="1" applyBorder="1"/>
    <xf numFmtId="0" fontId="2" fillId="0" borderId="24" xfId="0" applyFont="1" applyBorder="1"/>
    <xf numFmtId="0" fontId="2" fillId="0" borderId="26" xfId="0" applyFont="1" applyBorder="1"/>
    <xf numFmtId="10" fontId="0" fillId="0" borderId="11" xfId="2" applyNumberFormat="1" applyFont="1" applyBorder="1"/>
    <xf numFmtId="44" fontId="0" fillId="6" borderId="10" xfId="1" applyFont="1" applyFill="1" applyBorder="1"/>
    <xf numFmtId="44" fontId="0" fillId="6" borderId="11" xfId="1" applyFont="1" applyFill="1" applyBorder="1"/>
    <xf numFmtId="17" fontId="0" fillId="0" borderId="0" xfId="0" applyNumberFormat="1"/>
    <xf numFmtId="0" fontId="0" fillId="0" borderId="52" xfId="0" applyBorder="1"/>
    <xf numFmtId="44" fontId="0" fillId="21" borderId="39" xfId="1" applyFont="1" applyFill="1" applyBorder="1"/>
    <xf numFmtId="44" fontId="0" fillId="21" borderId="38" xfId="1" applyFont="1" applyFill="1" applyBorder="1"/>
    <xf numFmtId="44" fontId="0" fillId="11" borderId="41" xfId="1" applyFont="1" applyFill="1" applyBorder="1"/>
    <xf numFmtId="0" fontId="17" fillId="0" borderId="38" xfId="0" applyFont="1" applyBorder="1" applyAlignment="1">
      <alignment horizontal="right" wrapText="1"/>
    </xf>
    <xf numFmtId="44" fontId="0" fillId="0" borderId="44" xfId="0" applyNumberFormat="1" applyBorder="1"/>
    <xf numFmtId="0" fontId="2" fillId="20" borderId="43" xfId="0" applyFont="1" applyFill="1" applyBorder="1"/>
    <xf numFmtId="44" fontId="0" fillId="0" borderId="0" xfId="0" applyNumberFormat="1" applyAlignment="1">
      <alignment horizontal="center" vertical="center"/>
    </xf>
    <xf numFmtId="0" fontId="9" fillId="0" borderId="0" xfId="3"/>
    <xf numFmtId="44" fontId="0" fillId="0" borderId="14" xfId="0" applyNumberFormat="1" applyBorder="1"/>
    <xf numFmtId="10" fontId="2" fillId="6" borderId="1" xfId="2" applyNumberFormat="1" applyFont="1" applyFill="1" applyBorder="1"/>
    <xf numFmtId="44" fontId="0" fillId="15" borderId="39" xfId="1" applyFont="1" applyFill="1" applyBorder="1"/>
    <xf numFmtId="164" fontId="0" fillId="0" borderId="1" xfId="1" applyNumberFormat="1" applyFont="1" applyBorder="1" applyAlignment="1">
      <alignment horizontal="left"/>
    </xf>
    <xf numFmtId="44" fontId="0" fillId="17" borderId="1" xfId="0" applyNumberFormat="1" applyFill="1" applyBorder="1"/>
    <xf numFmtId="0" fontId="0" fillId="17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44" fontId="0" fillId="21" borderId="1" xfId="1" applyFont="1" applyFill="1" applyBorder="1"/>
    <xf numFmtId="44" fontId="0" fillId="0" borderId="9" xfId="0" applyNumberFormat="1" applyBorder="1"/>
    <xf numFmtId="44" fontId="0" fillId="21" borderId="38" xfId="0" applyNumberFormat="1" applyFill="1" applyBorder="1" applyAlignment="1">
      <alignment vertical="top"/>
    </xf>
    <xf numFmtId="0" fontId="2" fillId="0" borderId="12" xfId="0" applyFont="1" applyFill="1" applyBorder="1"/>
    <xf numFmtId="44" fontId="2" fillId="0" borderId="0" xfId="0" applyNumberFormat="1" applyFont="1"/>
    <xf numFmtId="0" fontId="2" fillId="0" borderId="0" xfId="0" applyFont="1"/>
    <xf numFmtId="10" fontId="2" fillId="0" borderId="0" xfId="2" applyNumberFormat="1" applyFont="1" applyAlignment="1">
      <alignment horizontal="left"/>
    </xf>
    <xf numFmtId="44" fontId="0" fillId="0" borderId="0" xfId="1" applyFont="1"/>
    <xf numFmtId="44" fontId="0" fillId="6" borderId="43" xfId="0" applyNumberFormat="1" applyFill="1" applyBorder="1"/>
    <xf numFmtId="44" fontId="0" fillId="0" borderId="37" xfId="0" applyNumberFormat="1" applyBorder="1"/>
    <xf numFmtId="0" fontId="2" fillId="0" borderId="37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11" borderId="1" xfId="0" applyFon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0" fillId="20" borderId="1" xfId="1" applyFont="1" applyFill="1" applyBorder="1" applyAlignment="1">
      <alignment horizontal="center" vertical="center"/>
    </xf>
    <xf numFmtId="0" fontId="4" fillId="6" borderId="56" xfId="0" applyFont="1" applyFill="1" applyBorder="1" applyAlignment="1">
      <alignment horizontal="center" vertical="center"/>
    </xf>
    <xf numFmtId="44" fontId="0" fillId="0" borderId="20" xfId="0" applyNumberFormat="1" applyBorder="1"/>
    <xf numFmtId="0" fontId="2" fillId="0" borderId="18" xfId="0" applyFont="1" applyBorder="1" applyAlignment="1">
      <alignment horizontal="right"/>
    </xf>
    <xf numFmtId="10" fontId="0" fillId="0" borderId="0" xfId="0" applyNumberFormat="1"/>
    <xf numFmtId="10" fontId="0" fillId="0" borderId="0" xfId="2" applyNumberFormat="1" applyFont="1"/>
    <xf numFmtId="0" fontId="0" fillId="0" borderId="0" xfId="0" applyBorder="1"/>
    <xf numFmtId="0" fontId="18" fillId="0" borderId="0" xfId="0" applyFont="1"/>
    <xf numFmtId="44" fontId="0" fillId="0" borderId="1" xfId="0" applyNumberFormat="1" applyBorder="1" applyAlignment="1">
      <alignment horizontal="center" vertical="center"/>
    </xf>
    <xf numFmtId="10" fontId="0" fillId="14" borderId="1" xfId="2" applyNumberFormat="1" applyFont="1" applyFill="1" applyBorder="1"/>
    <xf numFmtId="10" fontId="0" fillId="3" borderId="1" xfId="2" applyNumberFormat="1" applyFont="1" applyFill="1" applyBorder="1"/>
    <xf numFmtId="0" fontId="2" fillId="0" borderId="1" xfId="0" applyFont="1" applyBorder="1" applyAlignment="1">
      <alignment wrapText="1"/>
    </xf>
    <xf numFmtId="10" fontId="0" fillId="7" borderId="39" xfId="2" applyNumberFormat="1" applyFont="1" applyFill="1" applyBorder="1"/>
    <xf numFmtId="0" fontId="2" fillId="6" borderId="1" xfId="0" applyFont="1" applyFill="1" applyBorder="1"/>
    <xf numFmtId="10" fontId="2" fillId="6" borderId="1" xfId="2" applyNumberFormat="1" applyFont="1" applyFill="1" applyBorder="1" applyAlignment="1">
      <alignment horizontal="center" vertical="center"/>
    </xf>
    <xf numFmtId="9" fontId="0" fillId="6" borderId="6" xfId="2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14" fontId="0" fillId="0" borderId="26" xfId="0" applyNumberFormat="1" applyBorder="1"/>
    <xf numFmtId="44" fontId="0" fillId="3" borderId="10" xfId="1" applyFont="1" applyFill="1" applyBorder="1"/>
    <xf numFmtId="44" fontId="0" fillId="3" borderId="11" xfId="1" applyFont="1" applyFill="1" applyBorder="1"/>
    <xf numFmtId="10" fontId="0" fillId="3" borderId="10" xfId="2" applyNumberFormat="1" applyFont="1" applyFill="1" applyBorder="1"/>
    <xf numFmtId="10" fontId="0" fillId="3" borderId="11" xfId="2" applyNumberFormat="1" applyFont="1" applyFill="1" applyBorder="1"/>
    <xf numFmtId="0" fontId="2" fillId="5" borderId="0" xfId="0" applyFont="1" applyFill="1" applyAlignment="1">
      <alignment horizontal="center"/>
    </xf>
    <xf numFmtId="44" fontId="2" fillId="5" borderId="0" xfId="0" applyNumberFormat="1" applyFont="1" applyFill="1" applyAlignment="1">
      <alignment horizontal="center"/>
    </xf>
    <xf numFmtId="14" fontId="0" fillId="0" borderId="24" xfId="0" applyNumberFormat="1" applyBorder="1"/>
    <xf numFmtId="44" fontId="2" fillId="5" borderId="0" xfId="1" applyFont="1" applyFill="1"/>
    <xf numFmtId="166" fontId="0" fillId="6" borderId="6" xfId="2" applyNumberFormat="1" applyFont="1" applyFill="1" applyBorder="1"/>
    <xf numFmtId="166" fontId="2" fillId="0" borderId="1" xfId="2" applyNumberFormat="1" applyFont="1" applyBorder="1"/>
    <xf numFmtId="0" fontId="4" fillId="6" borderId="57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14" fontId="0" fillId="18" borderId="58" xfId="0" applyNumberFormat="1" applyFill="1" applyBorder="1" applyAlignment="1">
      <alignment horizontal="center" vertical="center"/>
    </xf>
    <xf numFmtId="166" fontId="0" fillId="3" borderId="43" xfId="2" applyNumberFormat="1" applyFont="1" applyFill="1" applyBorder="1"/>
    <xf numFmtId="164" fontId="0" fillId="0" borderId="1" xfId="0" applyNumberFormat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0" fillId="0" borderId="0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60" xfId="0" applyFont="1" applyBorder="1"/>
    <xf numFmtId="166" fontId="2" fillId="0" borderId="60" xfId="2" applyNumberFormat="1" applyFont="1" applyBorder="1" applyAlignment="1">
      <alignment horizontal="right"/>
    </xf>
    <xf numFmtId="166" fontId="2" fillId="0" borderId="61" xfId="2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6" borderId="64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4" fontId="0" fillId="0" borderId="25" xfId="1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3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3" fillId="6" borderId="8" xfId="0" applyNumberFormat="1" applyFont="1" applyFill="1" applyBorder="1"/>
    <xf numFmtId="0" fontId="19" fillId="0" borderId="3" xfId="0" applyFont="1" applyBorder="1"/>
    <xf numFmtId="0" fontId="19" fillId="0" borderId="3" xfId="0" applyFont="1" applyBorder="1" applyAlignment="1">
      <alignment horizontal="center"/>
    </xf>
    <xf numFmtId="0" fontId="0" fillId="17" borderId="1" xfId="0" applyFill="1" applyBorder="1" applyAlignment="1">
      <alignment horizontal="center" vertical="center" wrapText="1"/>
    </xf>
    <xf numFmtId="44" fontId="0" fillId="17" borderId="1" xfId="0" applyNumberFormat="1" applyFill="1" applyBorder="1" applyAlignment="1">
      <alignment horizontal="center" vertical="center" wrapText="1"/>
    </xf>
    <xf numFmtId="166" fontId="2" fillId="11" borderId="62" xfId="2" applyNumberFormat="1" applyFont="1" applyFill="1" applyBorder="1"/>
    <xf numFmtId="0" fontId="2" fillId="6" borderId="0" xfId="0" applyFont="1" applyFill="1"/>
    <xf numFmtId="166" fontId="2" fillId="6" borderId="0" xfId="2" applyNumberFormat="1" applyFont="1" applyFill="1"/>
    <xf numFmtId="166" fontId="2" fillId="6" borderId="62" xfId="2" applyNumberFormat="1" applyFont="1" applyFill="1" applyBorder="1"/>
    <xf numFmtId="0" fontId="2" fillId="5" borderId="24" xfId="0" applyFont="1" applyFill="1" applyBorder="1"/>
    <xf numFmtId="0" fontId="2" fillId="5" borderId="26" xfId="0" applyFont="1" applyFill="1" applyBorder="1"/>
    <xf numFmtId="44" fontId="0" fillId="11" borderId="43" xfId="1" applyFont="1" applyFill="1" applyBorder="1"/>
    <xf numFmtId="44" fontId="0" fillId="0" borderId="25" xfId="1" applyFont="1" applyBorder="1"/>
    <xf numFmtId="0" fontId="0" fillId="3" borderId="26" xfId="0" applyFill="1" applyBorder="1"/>
    <xf numFmtId="44" fontId="0" fillId="10" borderId="1" xfId="1" applyFont="1" applyFill="1" applyBorder="1" applyAlignment="1">
      <alignment horizontal="left" vertical="top"/>
    </xf>
    <xf numFmtId="44" fontId="1" fillId="10" borderId="1" xfId="1" applyFill="1" applyBorder="1" applyAlignment="1">
      <alignment horizontal="right"/>
    </xf>
    <xf numFmtId="44" fontId="0" fillId="10" borderId="1" xfId="1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12" borderId="10" xfId="0" applyFont="1" applyFill="1" applyBorder="1" applyAlignment="1">
      <alignment horizontal="center"/>
    </xf>
    <xf numFmtId="44" fontId="2" fillId="5" borderId="0" xfId="1" applyFont="1" applyFill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right"/>
    </xf>
    <xf numFmtId="0" fontId="2" fillId="12" borderId="1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right" vertical="center"/>
    </xf>
    <xf numFmtId="44" fontId="3" fillId="6" borderId="1" xfId="1" applyFont="1" applyFill="1" applyBorder="1" applyAlignment="1">
      <alignment horizontal="left"/>
    </xf>
    <xf numFmtId="0" fontId="2" fillId="0" borderId="69" xfId="0" applyFont="1" applyBorder="1"/>
    <xf numFmtId="166" fontId="2" fillId="0" borderId="69" xfId="2" applyNumberFormat="1" applyFont="1" applyBorder="1"/>
    <xf numFmtId="166" fontId="2" fillId="11" borderId="69" xfId="2" applyNumberFormat="1" applyFont="1" applyFill="1" applyBorder="1"/>
    <xf numFmtId="164" fontId="1" fillId="6" borderId="1" xfId="1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44" fontId="0" fillId="6" borderId="25" xfId="1" applyFont="1" applyFill="1" applyBorder="1" applyAlignment="1">
      <alignment horizontal="center" vertical="center"/>
    </xf>
    <xf numFmtId="0" fontId="0" fillId="2" borderId="15" xfId="0" applyFill="1" applyBorder="1"/>
    <xf numFmtId="44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44" fontId="0" fillId="11" borderId="1" xfId="0" applyNumberFormat="1" applyFill="1" applyBorder="1" applyAlignment="1">
      <alignment horizontal="center" vertical="center" wrapText="1"/>
    </xf>
    <xf numFmtId="44" fontId="0" fillId="11" borderId="3" xfId="0" applyNumberFormat="1" applyFill="1" applyBorder="1" applyAlignment="1">
      <alignment horizontal="center" vertical="center" wrapText="1"/>
    </xf>
    <xf numFmtId="44" fontId="2" fillId="6" borderId="0" xfId="1" applyFont="1" applyFill="1"/>
    <xf numFmtId="0" fontId="2" fillId="0" borderId="24" xfId="0" applyFont="1" applyBorder="1" applyAlignment="1">
      <alignment horizontal="center" vertical="center"/>
    </xf>
    <xf numFmtId="0" fontId="2" fillId="22" borderId="22" xfId="0" applyFont="1" applyFill="1" applyBorder="1" applyAlignment="1">
      <alignment horizontal="center" vertical="center"/>
    </xf>
    <xf numFmtId="44" fontId="0" fillId="0" borderId="10" xfId="0" applyNumberFormat="1" applyBorder="1"/>
    <xf numFmtId="10" fontId="0" fillId="14" borderId="10" xfId="2" applyNumberFormat="1" applyFont="1" applyFill="1" applyBorder="1"/>
    <xf numFmtId="0" fontId="2" fillId="22" borderId="24" xfId="0" applyFont="1" applyFill="1" applyBorder="1" applyAlignment="1">
      <alignment horizontal="center" vertical="center"/>
    </xf>
    <xf numFmtId="0" fontId="2" fillId="12" borderId="24" xfId="0" applyFont="1" applyFill="1" applyBorder="1" applyAlignment="1">
      <alignment horizontal="center" vertical="center"/>
    </xf>
    <xf numFmtId="44" fontId="0" fillId="0" borderId="11" xfId="0" applyNumberFormat="1" applyBorder="1"/>
    <xf numFmtId="14" fontId="0" fillId="2" borderId="73" xfId="0" applyNumberFormat="1" applyFill="1" applyBorder="1" applyAlignment="1">
      <alignment horizontal="center" vertical="center"/>
    </xf>
    <xf numFmtId="44" fontId="2" fillId="2" borderId="25" xfId="0" applyNumberFormat="1" applyFont="1" applyFill="1" applyBorder="1" applyAlignment="1">
      <alignment horizontal="center" vertical="center"/>
    </xf>
    <xf numFmtId="44" fontId="2" fillId="2" borderId="27" xfId="0" applyNumberFormat="1" applyFont="1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23" xfId="0" applyFill="1" applyBorder="1" applyAlignment="1">
      <alignment horizontal="center"/>
    </xf>
    <xf numFmtId="44" fontId="0" fillId="0" borderId="41" xfId="0" applyNumberFormat="1" applyBorder="1" applyAlignment="1">
      <alignment horizontal="center" vertical="center"/>
    </xf>
    <xf numFmtId="44" fontId="0" fillId="0" borderId="49" xfId="0" applyNumberFormat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4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44" fontId="0" fillId="0" borderId="54" xfId="0" applyNumberFormat="1" applyBorder="1" applyAlignment="1">
      <alignment horizontal="center" vertical="center"/>
    </xf>
    <xf numFmtId="44" fontId="0" fillId="0" borderId="55" xfId="0" applyNumberFormat="1" applyBorder="1" applyAlignment="1">
      <alignment horizontal="center" vertical="center"/>
    </xf>
    <xf numFmtId="44" fontId="0" fillId="0" borderId="54" xfId="1" applyFont="1" applyBorder="1" applyAlignment="1">
      <alignment horizontal="center" vertical="center"/>
    </xf>
    <xf numFmtId="44" fontId="0" fillId="0" borderId="55" xfId="1" applyFont="1" applyBorder="1" applyAlignment="1">
      <alignment horizontal="center" vertical="center"/>
    </xf>
    <xf numFmtId="0" fontId="2" fillId="12" borderId="10" xfId="0" applyFont="1" applyFill="1" applyBorder="1" applyAlignment="1">
      <alignment horizontal="center"/>
    </xf>
    <xf numFmtId="0" fontId="2" fillId="12" borderId="40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44" fontId="3" fillId="6" borderId="3" xfId="0" applyNumberFormat="1" applyFont="1" applyFill="1" applyBorder="1" applyAlignment="1">
      <alignment horizontal="center"/>
    </xf>
    <xf numFmtId="44" fontId="3" fillId="6" borderId="8" xfId="0" applyNumberFormat="1" applyFont="1" applyFill="1" applyBorder="1" applyAlignment="1">
      <alignment horizontal="center"/>
    </xf>
    <xf numFmtId="44" fontId="3" fillId="6" borderId="9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2" fillId="0" borderId="4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0" fontId="0" fillId="10" borderId="10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4" fillId="11" borderId="64" xfId="0" applyFont="1" applyFill="1" applyBorder="1" applyAlignment="1">
      <alignment horizontal="center" vertical="center"/>
    </xf>
    <xf numFmtId="0" fontId="4" fillId="11" borderId="6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4" fillId="11" borderId="65" xfId="0" applyFont="1" applyFill="1" applyBorder="1" applyAlignment="1">
      <alignment horizontal="center" vertical="center"/>
    </xf>
    <xf numFmtId="0" fontId="4" fillId="11" borderId="66" xfId="0" applyFont="1" applyFill="1" applyBorder="1" applyAlignment="1">
      <alignment horizontal="center" vertical="center"/>
    </xf>
    <xf numFmtId="10" fontId="0" fillId="10" borderId="1" xfId="0" applyNumberForma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15" borderId="24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5" borderId="25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6" fillId="15" borderId="18" xfId="0" applyFont="1" applyFill="1" applyBorder="1" applyAlignment="1">
      <alignment horizontal="center"/>
    </xf>
    <xf numFmtId="0" fontId="6" fillId="15" borderId="19" xfId="0" applyFont="1" applyFill="1" applyBorder="1" applyAlignment="1">
      <alignment horizontal="center"/>
    </xf>
    <xf numFmtId="0" fontId="6" fillId="15" borderId="20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44" fontId="2" fillId="6" borderId="1" xfId="1" applyFont="1" applyFill="1" applyBorder="1" applyAlignment="1">
      <alignment horizontal="center" vertical="center"/>
    </xf>
    <xf numFmtId="0" fontId="0" fillId="15" borderId="1" xfId="0" applyFill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9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_tradnl"/>
              <a:t>Faturas %</a:t>
            </a:r>
          </a:p>
        </c:rich>
      </c:tx>
      <c:layout>
        <c:manualLayout>
          <c:xMode val="edge"/>
          <c:yMode val="edge"/>
          <c:x val="0.44579562049499921"/>
          <c:y val="3.7037187930328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2.9030585795749093E-2"/>
          <c:y val="0.16485059559862711"/>
          <c:w val="0.95438050803525143"/>
          <c:h val="0.73236456019920582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Geral!$B$1:$N$1</c:f>
              <c:strCache>
                <c:ptCount val="13"/>
                <c:pt idx="0">
                  <c:v>Total</c:v>
                </c:pt>
                <c:pt idx="1">
                  <c:v>Dezembro</c:v>
                </c:pt>
                <c:pt idx="2">
                  <c:v>Novembro</c:v>
                </c:pt>
                <c:pt idx="3">
                  <c:v>Outubro</c:v>
                </c:pt>
                <c:pt idx="4">
                  <c:v>Setembro</c:v>
                </c:pt>
                <c:pt idx="5">
                  <c:v>Agosto</c:v>
                </c:pt>
                <c:pt idx="6">
                  <c:v>Julho</c:v>
                </c:pt>
                <c:pt idx="7">
                  <c:v>Junho</c:v>
                </c:pt>
                <c:pt idx="8">
                  <c:v>Maio</c:v>
                </c:pt>
                <c:pt idx="9">
                  <c:v>Abril</c:v>
                </c:pt>
                <c:pt idx="10">
                  <c:v>Março</c:v>
                </c:pt>
                <c:pt idx="11">
                  <c:v>Fevereiro</c:v>
                </c:pt>
                <c:pt idx="12">
                  <c:v>Janeiro</c:v>
                </c:pt>
              </c:strCache>
            </c:strRef>
          </c:cat>
          <c:val>
            <c:numRef>
              <c:f>Geral!$B$58:$N$58</c:f>
              <c:numCache>
                <c:formatCode>0%</c:formatCode>
                <c:ptCount val="13"/>
                <c:pt idx="0" formatCode="0.0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%">
                  <c:v>0</c:v>
                </c:pt>
                <c:pt idx="6" formatCode="0.0%">
                  <c:v>0</c:v>
                </c:pt>
                <c:pt idx="7" formatCode="0.0%">
                  <c:v>0</c:v>
                </c:pt>
                <c:pt idx="8" formatCode="0.0%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F-400D-BF67-B5347171B404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Geral!$B$1:$N$1</c:f>
              <c:strCache>
                <c:ptCount val="13"/>
                <c:pt idx="0">
                  <c:v>Total</c:v>
                </c:pt>
                <c:pt idx="1">
                  <c:v>Dezembro</c:v>
                </c:pt>
                <c:pt idx="2">
                  <c:v>Novembro</c:v>
                </c:pt>
                <c:pt idx="3">
                  <c:v>Outubro</c:v>
                </c:pt>
                <c:pt idx="4">
                  <c:v>Setembro</c:v>
                </c:pt>
                <c:pt idx="5">
                  <c:v>Agosto</c:v>
                </c:pt>
                <c:pt idx="6">
                  <c:v>Julho</c:v>
                </c:pt>
                <c:pt idx="7">
                  <c:v>Junho</c:v>
                </c:pt>
                <c:pt idx="8">
                  <c:v>Maio</c:v>
                </c:pt>
                <c:pt idx="9">
                  <c:v>Abril</c:v>
                </c:pt>
                <c:pt idx="10">
                  <c:v>Março</c:v>
                </c:pt>
                <c:pt idx="11">
                  <c:v>Fevereiro</c:v>
                </c:pt>
                <c:pt idx="12">
                  <c:v>Janeiro</c:v>
                </c:pt>
              </c:strCache>
            </c:strRef>
          </c:cat>
          <c:val>
            <c:numRef>
              <c:f>Geral!$B$59:$N$59</c:f>
              <c:numCache>
                <c:formatCode>0%</c:formatCode>
                <c:ptCount val="13"/>
                <c:pt idx="0" formatCode="0.0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%">
                  <c:v>0</c:v>
                </c:pt>
                <c:pt idx="6" formatCode="0.0%">
                  <c:v>0</c:v>
                </c:pt>
                <c:pt idx="7" formatCode="0.0%">
                  <c:v>0</c:v>
                </c:pt>
                <c:pt idx="8" formatCode="0.0%">
                  <c:v>0</c:v>
                </c:pt>
                <c:pt idx="9" formatCode="0.0%">
                  <c:v>0</c:v>
                </c:pt>
                <c:pt idx="10" formatCode="0.0%">
                  <c:v>0</c:v>
                </c:pt>
                <c:pt idx="11" formatCode="0.0%">
                  <c:v>0</c:v>
                </c:pt>
                <c:pt idx="12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3-4DA6-AED3-C23A908A2E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87219600"/>
        <c:axId val="387223864"/>
      </c:lineChart>
      <c:catAx>
        <c:axId val="38721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87223864"/>
        <c:crosses val="autoZero"/>
        <c:auto val="1"/>
        <c:lblAlgn val="ctr"/>
        <c:lblOffset val="100"/>
        <c:noMultiLvlLbl val="0"/>
      </c:catAx>
      <c:valAx>
        <c:axId val="38722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8721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PT"/>
              <a:t>Poupança por mês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Geral!$C$1:$N$1</c:f>
              <c:strCache>
                <c:ptCount val="12"/>
                <c:pt idx="0">
                  <c:v>Dezembro</c:v>
                </c:pt>
                <c:pt idx="1">
                  <c:v>Novembro</c:v>
                </c:pt>
                <c:pt idx="2">
                  <c:v>Outubro</c:v>
                </c:pt>
                <c:pt idx="3">
                  <c:v>Setembro</c:v>
                </c:pt>
                <c:pt idx="4">
                  <c:v>Agosto</c:v>
                </c:pt>
                <c:pt idx="5">
                  <c:v>Julho</c:v>
                </c:pt>
                <c:pt idx="6">
                  <c:v>Junho</c:v>
                </c:pt>
                <c:pt idx="7">
                  <c:v>Maio</c:v>
                </c:pt>
                <c:pt idx="8">
                  <c:v>Abril</c:v>
                </c:pt>
                <c:pt idx="9">
                  <c:v>Março</c:v>
                </c:pt>
                <c:pt idx="10">
                  <c:v>Fevereiro</c:v>
                </c:pt>
                <c:pt idx="11">
                  <c:v>Janeiro</c:v>
                </c:pt>
              </c:strCache>
            </c:strRef>
          </c:cat>
          <c:val>
            <c:numRef>
              <c:f>Geral!$C$30:$N$30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180-82D8-DDC8C4B00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579704"/>
        <c:axId val="391580032"/>
      </c:lineChart>
      <c:catAx>
        <c:axId val="39157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91580032"/>
        <c:crosses val="autoZero"/>
        <c:auto val="1"/>
        <c:lblAlgn val="ctr"/>
        <c:lblOffset val="100"/>
        <c:noMultiLvlLbl val="0"/>
      </c:catAx>
      <c:valAx>
        <c:axId val="39158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91579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PT"/>
              <a:t>Rendimentos/mês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0123359580052493"/>
          <c:y val="0.20468604241550495"/>
          <c:w val="0.85432195975503067"/>
          <c:h val="0.5494066102170353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Geral!$C$1:$N$1</c:f>
              <c:strCache>
                <c:ptCount val="12"/>
                <c:pt idx="0">
                  <c:v>Dezembro</c:v>
                </c:pt>
                <c:pt idx="1">
                  <c:v>Novembro</c:v>
                </c:pt>
                <c:pt idx="2">
                  <c:v>Outubro</c:v>
                </c:pt>
                <c:pt idx="3">
                  <c:v>Setembro</c:v>
                </c:pt>
                <c:pt idx="4">
                  <c:v>Agosto</c:v>
                </c:pt>
                <c:pt idx="5">
                  <c:v>Julho</c:v>
                </c:pt>
                <c:pt idx="6">
                  <c:v>Junho</c:v>
                </c:pt>
                <c:pt idx="7">
                  <c:v>Maio</c:v>
                </c:pt>
                <c:pt idx="8">
                  <c:v>Abril</c:v>
                </c:pt>
                <c:pt idx="9">
                  <c:v>Março</c:v>
                </c:pt>
                <c:pt idx="10">
                  <c:v>Fevereiro</c:v>
                </c:pt>
                <c:pt idx="11">
                  <c:v>Janeiro</c:v>
                </c:pt>
              </c:strCache>
            </c:strRef>
          </c:cat>
          <c:val>
            <c:numRef>
              <c:f>Geral!$C$7:$N$7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9-46FA-BC97-B2E7A01F5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807560"/>
        <c:axId val="518801328"/>
      </c:lineChart>
      <c:catAx>
        <c:axId val="51880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18801328"/>
        <c:crosses val="autoZero"/>
        <c:auto val="1"/>
        <c:lblAlgn val="ctr"/>
        <c:lblOffset val="100"/>
        <c:noMultiLvlLbl val="0"/>
      </c:catAx>
      <c:valAx>
        <c:axId val="51880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18807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PT"/>
              <a:t>Nº de Movimentos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05-4367-BA71-18935823119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105-4367-BA71-18935823119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05-4367-BA71-1893582311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Geral!$C$1:$N$1</c:f>
              <c:strCache>
                <c:ptCount val="12"/>
                <c:pt idx="0">
                  <c:v>Dezembro</c:v>
                </c:pt>
                <c:pt idx="1">
                  <c:v>Novembro</c:v>
                </c:pt>
                <c:pt idx="2">
                  <c:v>Outubro</c:v>
                </c:pt>
                <c:pt idx="3">
                  <c:v>Setembro</c:v>
                </c:pt>
                <c:pt idx="4">
                  <c:v>Agosto</c:v>
                </c:pt>
                <c:pt idx="5">
                  <c:v>Julho</c:v>
                </c:pt>
                <c:pt idx="6">
                  <c:v>Junho</c:v>
                </c:pt>
                <c:pt idx="7">
                  <c:v>Maio</c:v>
                </c:pt>
                <c:pt idx="8">
                  <c:v>Abril</c:v>
                </c:pt>
                <c:pt idx="9">
                  <c:v>Março</c:v>
                </c:pt>
                <c:pt idx="10">
                  <c:v>Fevereiro</c:v>
                </c:pt>
                <c:pt idx="11">
                  <c:v>Janeiro</c:v>
                </c:pt>
              </c:strCache>
            </c:strRef>
          </c:cat>
          <c:val>
            <c:numRef>
              <c:f>Geral!$C$62:$N$62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AC5-BEFC-32C4047EFD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74263776"/>
        <c:axId val="374265416"/>
      </c:barChart>
      <c:catAx>
        <c:axId val="374263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4265416"/>
        <c:crosses val="autoZero"/>
        <c:auto val="1"/>
        <c:lblAlgn val="ctr"/>
        <c:lblOffset val="100"/>
        <c:noMultiLvlLbl val="0"/>
      </c:catAx>
      <c:valAx>
        <c:axId val="374265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426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Meio de pagamento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CA8-43BF-AC66-4FDD9AA872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CA8-43BF-AC66-4FDD9AA872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CA8-43BF-AC66-4FDD9AA8727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CA8-43BF-AC66-4FDD9AA872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Geral!$O$41:$O$44</c:f>
              <c:strCache>
                <c:ptCount val="4"/>
                <c:pt idx="0">
                  <c:v>Meio Pag. 1</c:v>
                </c:pt>
                <c:pt idx="1">
                  <c:v>Meio Pag.2</c:v>
                </c:pt>
                <c:pt idx="2">
                  <c:v>Meio Pag.3</c:v>
                </c:pt>
                <c:pt idx="3">
                  <c:v>Meio Pag.4</c:v>
                </c:pt>
              </c:strCache>
            </c:strRef>
          </c:cat>
          <c:val>
            <c:numRef>
              <c:f>Geral!$P$41:$P$44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3-41F9-A37A-3673C9745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PT"/>
              <a:t>Evolução</a:t>
            </a:r>
            <a:r>
              <a:rPr lang="pt-PT" baseline="0"/>
              <a:t> do Património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8.7806546060398005E-2"/>
          <c:y val="0.12514817725669966"/>
          <c:w val="0.90084995830297732"/>
          <c:h val="0.65133057102367686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Evolução!$B$4:$C$39</c:f>
              <c:multiLvlStrCache>
                <c:ptCount val="36"/>
                <c:lvl>
                  <c:pt idx="0">
                    <c:v>Janeiro</c:v>
                  </c:pt>
                  <c:pt idx="1">
                    <c:v>Feveiro</c:v>
                  </c:pt>
                  <c:pt idx="2">
                    <c:v>Março</c:v>
                  </c:pt>
                  <c:pt idx="3">
                    <c:v>Abril</c:v>
                  </c:pt>
                  <c:pt idx="4">
                    <c:v>Maio</c:v>
                  </c:pt>
                  <c:pt idx="5">
                    <c:v>Junho</c:v>
                  </c:pt>
                  <c:pt idx="6">
                    <c:v>Julho</c:v>
                  </c:pt>
                  <c:pt idx="7">
                    <c:v>Agosto</c:v>
                  </c:pt>
                  <c:pt idx="8">
                    <c:v>Setembro</c:v>
                  </c:pt>
                  <c:pt idx="9">
                    <c:v>Outubro</c:v>
                  </c:pt>
                  <c:pt idx="10">
                    <c:v>Novembro</c:v>
                  </c:pt>
                  <c:pt idx="11">
                    <c:v>Dezembro</c:v>
                  </c:pt>
                  <c:pt idx="12">
                    <c:v>Janeiro</c:v>
                  </c:pt>
                  <c:pt idx="13">
                    <c:v>Feveiro</c:v>
                  </c:pt>
                  <c:pt idx="14">
                    <c:v>Março</c:v>
                  </c:pt>
                  <c:pt idx="15">
                    <c:v>Abril</c:v>
                  </c:pt>
                  <c:pt idx="16">
                    <c:v>Maio</c:v>
                  </c:pt>
                  <c:pt idx="17">
                    <c:v>Junho</c:v>
                  </c:pt>
                  <c:pt idx="18">
                    <c:v>Julho</c:v>
                  </c:pt>
                  <c:pt idx="19">
                    <c:v>Agosto</c:v>
                  </c:pt>
                  <c:pt idx="20">
                    <c:v>Setembro</c:v>
                  </c:pt>
                  <c:pt idx="21">
                    <c:v>Outubro</c:v>
                  </c:pt>
                  <c:pt idx="22">
                    <c:v>Novembro</c:v>
                  </c:pt>
                  <c:pt idx="23">
                    <c:v>Dezembro</c:v>
                  </c:pt>
                  <c:pt idx="24">
                    <c:v>Janeiro</c:v>
                  </c:pt>
                  <c:pt idx="25">
                    <c:v>Feveiro</c:v>
                  </c:pt>
                  <c:pt idx="26">
                    <c:v>Março</c:v>
                  </c:pt>
                  <c:pt idx="27">
                    <c:v>Abril</c:v>
                  </c:pt>
                  <c:pt idx="28">
                    <c:v>Maio</c:v>
                  </c:pt>
                  <c:pt idx="29">
                    <c:v>Junho</c:v>
                  </c:pt>
                  <c:pt idx="30">
                    <c:v>Julho</c:v>
                  </c:pt>
                  <c:pt idx="31">
                    <c:v>Agosto</c:v>
                  </c:pt>
                  <c:pt idx="32">
                    <c:v>Setembro</c:v>
                  </c:pt>
                  <c:pt idx="33">
                    <c:v>Outubro</c:v>
                  </c:pt>
                  <c:pt idx="34">
                    <c:v>Novembro</c:v>
                  </c:pt>
                  <c:pt idx="35">
                    <c:v>Dezembro</c:v>
                  </c:pt>
                </c:lvl>
                <c:lvl>
                  <c:pt idx="0">
                    <c:v>Ano 1</c:v>
                  </c:pt>
                  <c:pt idx="12">
                    <c:v>Ano 2</c:v>
                  </c:pt>
                  <c:pt idx="24">
                    <c:v>Ano 3</c:v>
                  </c:pt>
                </c:lvl>
              </c:multiLvlStrCache>
            </c:multiLvlStrRef>
          </c:cat>
          <c:val>
            <c:numRef>
              <c:f>Evolução!$D$4:$D$39</c:f>
              <c:numCache>
                <c:formatCode>_("€"* #,##0.00_);_("€"* \(#,##0.00\);_("€"* "-"??_);_(@_)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F-4F19-9E00-36F108B0B882}"/>
            </c:ext>
          </c:extLst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Evolução!$B$4:$C$39</c:f>
              <c:multiLvlStrCache>
                <c:ptCount val="36"/>
                <c:lvl>
                  <c:pt idx="0">
                    <c:v>Janeiro</c:v>
                  </c:pt>
                  <c:pt idx="1">
                    <c:v>Feveiro</c:v>
                  </c:pt>
                  <c:pt idx="2">
                    <c:v>Março</c:v>
                  </c:pt>
                  <c:pt idx="3">
                    <c:v>Abril</c:v>
                  </c:pt>
                  <c:pt idx="4">
                    <c:v>Maio</c:v>
                  </c:pt>
                  <c:pt idx="5">
                    <c:v>Junho</c:v>
                  </c:pt>
                  <c:pt idx="6">
                    <c:v>Julho</c:v>
                  </c:pt>
                  <c:pt idx="7">
                    <c:v>Agosto</c:v>
                  </c:pt>
                  <c:pt idx="8">
                    <c:v>Setembro</c:v>
                  </c:pt>
                  <c:pt idx="9">
                    <c:v>Outubro</c:v>
                  </c:pt>
                  <c:pt idx="10">
                    <c:v>Novembro</c:v>
                  </c:pt>
                  <c:pt idx="11">
                    <c:v>Dezembro</c:v>
                  </c:pt>
                  <c:pt idx="12">
                    <c:v>Janeiro</c:v>
                  </c:pt>
                  <c:pt idx="13">
                    <c:v>Feveiro</c:v>
                  </c:pt>
                  <c:pt idx="14">
                    <c:v>Março</c:v>
                  </c:pt>
                  <c:pt idx="15">
                    <c:v>Abril</c:v>
                  </c:pt>
                  <c:pt idx="16">
                    <c:v>Maio</c:v>
                  </c:pt>
                  <c:pt idx="17">
                    <c:v>Junho</c:v>
                  </c:pt>
                  <c:pt idx="18">
                    <c:v>Julho</c:v>
                  </c:pt>
                  <c:pt idx="19">
                    <c:v>Agosto</c:v>
                  </c:pt>
                  <c:pt idx="20">
                    <c:v>Setembro</c:v>
                  </c:pt>
                  <c:pt idx="21">
                    <c:v>Outubro</c:v>
                  </c:pt>
                  <c:pt idx="22">
                    <c:v>Novembro</c:v>
                  </c:pt>
                  <c:pt idx="23">
                    <c:v>Dezembro</c:v>
                  </c:pt>
                  <c:pt idx="24">
                    <c:v>Janeiro</c:v>
                  </c:pt>
                  <c:pt idx="25">
                    <c:v>Feveiro</c:v>
                  </c:pt>
                  <c:pt idx="26">
                    <c:v>Março</c:v>
                  </c:pt>
                  <c:pt idx="27">
                    <c:v>Abril</c:v>
                  </c:pt>
                  <c:pt idx="28">
                    <c:v>Maio</c:v>
                  </c:pt>
                  <c:pt idx="29">
                    <c:v>Junho</c:v>
                  </c:pt>
                  <c:pt idx="30">
                    <c:v>Julho</c:v>
                  </c:pt>
                  <c:pt idx="31">
                    <c:v>Agosto</c:v>
                  </c:pt>
                  <c:pt idx="32">
                    <c:v>Setembro</c:v>
                  </c:pt>
                  <c:pt idx="33">
                    <c:v>Outubro</c:v>
                  </c:pt>
                  <c:pt idx="34">
                    <c:v>Novembro</c:v>
                  </c:pt>
                  <c:pt idx="35">
                    <c:v>Dezembro</c:v>
                  </c:pt>
                </c:lvl>
                <c:lvl>
                  <c:pt idx="0">
                    <c:v>Ano 1</c:v>
                  </c:pt>
                  <c:pt idx="12">
                    <c:v>Ano 2</c:v>
                  </c:pt>
                  <c:pt idx="24">
                    <c:v>Ano 3</c:v>
                  </c:pt>
                </c:lvl>
              </c:multiLvlStrCache>
            </c:multiLvlStrRef>
          </c:cat>
          <c:val>
            <c:numRef>
              <c:f>Evolução!$E$4:$E$39</c:f>
              <c:numCache>
                <c:formatCode>_("€"* #,##0.00_);_("€"* \(#,##0.00\);_("€"* "-"??_);_(@_)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47-45FD-BBF9-DA62AD4DE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28016"/>
        <c:axId val="340228344"/>
      </c:lineChart>
      <c:catAx>
        <c:axId val="34022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0228344"/>
        <c:crosses val="autoZero"/>
        <c:auto val="1"/>
        <c:lblAlgn val="ctr"/>
        <c:lblOffset val="100"/>
        <c:noMultiLvlLbl val="0"/>
      </c:catAx>
      <c:valAx>
        <c:axId val="340228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022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66</xdr:row>
      <xdr:rowOff>47626</xdr:rowOff>
    </xdr:from>
    <xdr:to>
      <xdr:col>10</xdr:col>
      <xdr:colOff>819150</xdr:colOff>
      <xdr:row>83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74D776-EA2C-4CE2-8AE8-0820FF00F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109105</xdr:colOff>
      <xdr:row>12</xdr:row>
      <xdr:rowOff>48923</xdr:rowOff>
    </xdr:from>
    <xdr:to>
      <xdr:col>23</xdr:col>
      <xdr:colOff>452004</xdr:colOff>
      <xdr:row>30</xdr:row>
      <xdr:rowOff>296573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F365F34-8001-4482-B3CD-F1A2AE16F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109105</xdr:colOff>
      <xdr:row>0</xdr:row>
      <xdr:rowOff>48924</xdr:rowOff>
    </xdr:from>
    <xdr:to>
      <xdr:col>23</xdr:col>
      <xdr:colOff>452004</xdr:colOff>
      <xdr:row>11</xdr:row>
      <xdr:rowOff>167987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EFEF087-DF6D-4752-A269-4D1D77E90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104321</xdr:colOff>
      <xdr:row>50</xdr:row>
      <xdr:rowOff>167520</xdr:rowOff>
    </xdr:from>
    <xdr:to>
      <xdr:col>23</xdr:col>
      <xdr:colOff>444500</xdr:colOff>
      <xdr:row>67</xdr:row>
      <xdr:rowOff>160564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153F7D-BA95-4CB0-85B8-0D9F9386F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105833</xdr:colOff>
      <xdr:row>30</xdr:row>
      <xdr:rowOff>374650</xdr:rowOff>
    </xdr:from>
    <xdr:to>
      <xdr:col>23</xdr:col>
      <xdr:colOff>381000</xdr:colOff>
      <xdr:row>50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8EB08D-FA56-4E4B-81FB-0694837EB7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33336</xdr:rowOff>
    </xdr:from>
    <xdr:to>
      <xdr:col>17</xdr:col>
      <xdr:colOff>38100</xdr:colOff>
      <xdr:row>22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4376FB-B7A9-46FC-8046-AA094F7CA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10FD07-92D5-4D03-A78D-45A3A5B4BBD5}" name="Tabela10102" displayName="Tabela10102" ref="H3:O315" totalsRowShown="0" headerRowDxfId="191" headerRowBorderDxfId="190" tableBorderDxfId="189" totalsRowBorderDxfId="188">
  <autoFilter ref="H3:O315" xr:uid="{7F83690B-D119-4AA8-B31D-92A80A1788CB}"/>
  <tableColumns count="8">
    <tableColumn id="1" xr3:uid="{5C1CFFCF-8BD5-41A3-8EA0-36E4AE1B17DD}" name="Nºsemana" dataDxfId="187"/>
    <tableColumn id="2" xr3:uid="{3C8642CF-0611-424D-BBCB-C8CE551E1208}" name="Nºtotal" dataDxfId="186"/>
    <tableColumn id="3" xr3:uid="{EF28D360-44E2-4ED1-B5A1-DE4A88EB7F6A}" name="Data" dataDxfId="185"/>
    <tableColumn id="4" xr3:uid="{C10C355A-A2EC-43DB-9CC1-594DA9CC3483}" name="Rubrica" dataDxfId="184"/>
    <tableColumn id="5" xr3:uid="{D5CF8337-A385-4268-96AC-5CFF2D0FFBDA}" name="Valor" dataDxfId="183"/>
    <tableColumn id="6" xr3:uid="{E76FA952-5F1A-4213-BAFC-86727E12DE0D}" name="Categoria" dataDxfId="182"/>
    <tableColumn id="7" xr3:uid="{7FED94C7-2489-482A-B5BE-A36747A17DC8}" name="Pagamento" dataDxfId="181"/>
    <tableColumn id="8" xr3:uid="{F13D9ECD-A9DC-4DE7-AD9F-980221556D15}" name="Fatura" dataDxfId="180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FFA2A91-113A-428F-AA45-F384D0EA3509}" name="Tabela101014" displayName="Tabela101014" ref="H3:O316" totalsRowShown="0" headerRowDxfId="83" headerRowBorderDxfId="82" tableBorderDxfId="81" totalsRowBorderDxfId="80">
  <autoFilter ref="H3:O316" xr:uid="{A219AC42-A695-4548-87F7-117DE28EA52B}"/>
  <tableColumns count="8">
    <tableColumn id="1" xr3:uid="{8999B797-215C-4905-9749-9CB94986F9AB}" name="Nºsemana" dataDxfId="79"/>
    <tableColumn id="2" xr3:uid="{F9081CC7-FEED-4A70-AC35-DC0B24C100FF}" name="Nºtotal" dataDxfId="78"/>
    <tableColumn id="3" xr3:uid="{88F429B7-AD4A-4895-98A1-1412FD66DAF9}" name="Data" dataDxfId="77"/>
    <tableColumn id="4" xr3:uid="{3A4ECDDC-A8D6-4A4D-8D22-74A4E5B6DFE4}" name="Rubrica" dataDxfId="76"/>
    <tableColumn id="5" xr3:uid="{0759A5C9-D757-421D-92CF-AEF4E4432319}" name="Valor" dataDxfId="75"/>
    <tableColumn id="6" xr3:uid="{C3384034-9064-4AB6-8738-3E9829C34C78}" name="Categoria" dataDxfId="74"/>
    <tableColumn id="7" xr3:uid="{299F1DA1-C94F-4974-8993-7820A9B8A1E6}" name="Pagamento" dataDxfId="73"/>
    <tableColumn id="8" xr3:uid="{EF7905FB-D030-432A-A9D1-FA62EF2DA541}" name="Fatura" dataDxfId="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86EAC00-E9A8-4E2F-8C94-4B38AD79A772}" name="Tabela101015" displayName="Tabela101015" ref="H3:O316" totalsRowShown="0" headerRowDxfId="71" headerRowBorderDxfId="70" tableBorderDxfId="69" totalsRowBorderDxfId="68">
  <autoFilter ref="H3:O316" xr:uid="{23DBCDBA-FDFC-48A4-B7C6-B10A93B9C7BB}"/>
  <tableColumns count="8">
    <tableColumn id="1" xr3:uid="{27C41B6E-DE0D-4771-AD12-4850F293E471}" name="Nºsemana" dataDxfId="67"/>
    <tableColumn id="2" xr3:uid="{C52F111B-2F9C-4F0F-A5FE-F43BA27DE580}" name="Nºtotal" dataDxfId="66"/>
    <tableColumn id="3" xr3:uid="{03489233-D72E-47C9-92D9-796FD465C570}" name="Data" dataDxfId="65"/>
    <tableColumn id="4" xr3:uid="{B7A8FB72-F5A9-492A-A7A6-70D004DDF568}" name="Rubrica" dataDxfId="64"/>
    <tableColumn id="5" xr3:uid="{339C69B0-89C8-4013-AB46-99F45E1D64FF}" name="Valor" dataDxfId="63"/>
    <tableColumn id="6" xr3:uid="{1848C010-D939-4841-A94E-F1D2B1C229B3}" name="Categoria" dataDxfId="62"/>
    <tableColumn id="7" xr3:uid="{2D3F793A-12E6-41AA-A29A-4FE0D434700E}" name="Pagamento" dataDxfId="61"/>
    <tableColumn id="8" xr3:uid="{EA4A4446-1435-4BDB-9000-6DBD94DECB23}" name="Fatura" dataDxfId="60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261A9E9-0BF2-4413-9E0B-0C1770CC9FE0}" name="Tabela101016" displayName="Tabela101016" ref="H3:O316" totalsRowShown="0" headerRowDxfId="59" headerRowBorderDxfId="58" tableBorderDxfId="57" totalsRowBorderDxfId="56">
  <autoFilter ref="H3:O316" xr:uid="{8AA53F48-378E-4629-A992-9FEBF79751AF}"/>
  <tableColumns count="8">
    <tableColumn id="1" xr3:uid="{E2BA3E65-A195-477A-9B6A-581FAC5035D0}" name="Nºsemana" dataDxfId="55"/>
    <tableColumn id="2" xr3:uid="{2DA19CE3-DD98-4CD1-9186-90CAFA46DF97}" name="Nºtotal" dataDxfId="54"/>
    <tableColumn id="3" xr3:uid="{FB249EC5-A50D-4457-9676-1EA327949F27}" name="Data" dataDxfId="53"/>
    <tableColumn id="4" xr3:uid="{F79488A0-9633-4D0E-A8AD-4DB95885A772}" name="Rubrica" dataDxfId="52"/>
    <tableColumn id="5" xr3:uid="{28AEB341-FCF9-4F2B-8BB0-2E8ACFDB33F0}" name="Valor" dataDxfId="51"/>
    <tableColumn id="6" xr3:uid="{41B2C452-4F49-40DE-B0FA-39271237D52E}" name="Categoria" dataDxfId="50"/>
    <tableColumn id="7" xr3:uid="{92E91A9A-2511-4D5D-83AC-4D1B4D3C7FD8}" name="Pagamento" dataDxfId="49"/>
    <tableColumn id="8" xr3:uid="{205D64BF-FC37-4773-8FAD-6CC55334D51B}" name="Fatura" dataDxfId="48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5E4469C-3E80-45F8-A871-A4B8078A9EDA}" name="Tabela1010" displayName="Tabela1010" ref="H3:O316" totalsRowShown="0" headerRowDxfId="47" headerRowBorderDxfId="46" tableBorderDxfId="45" totalsRowBorderDxfId="44">
  <autoFilter ref="H3:O316" xr:uid="{1B41B07D-04E5-4F98-AFC2-D5AAC90492BC}"/>
  <tableColumns count="8">
    <tableColumn id="1" xr3:uid="{B0984FAF-3934-493F-8C79-5B429CCE5D95}" name="Nºsemana" dataDxfId="43"/>
    <tableColumn id="2" xr3:uid="{47C27334-503F-4A9E-92C3-0EE4B0AE7F61}" name="Nºtotal" dataDxfId="42"/>
    <tableColumn id="3" xr3:uid="{38DBDB19-4D60-46AC-AEC7-F49405D54015}" name="Data" dataDxfId="41"/>
    <tableColumn id="4" xr3:uid="{D7131838-CEEB-4409-8D5B-06532EAC25B6}" name="Rubrica" dataDxfId="40"/>
    <tableColumn id="5" xr3:uid="{44CEF333-0361-435B-924C-0CFD9CD91F83}" name="Valor" dataDxfId="39"/>
    <tableColumn id="6" xr3:uid="{A13AF5CC-7566-4559-BF69-C2C58B6F9C11}" name="Categoria" dataDxfId="38"/>
    <tableColumn id="7" xr3:uid="{BCFDD137-BC96-4B2E-8013-96540623AC29}" name="Pagamento" dataDxfId="37"/>
    <tableColumn id="8" xr3:uid="{9D7EEF22-0BC0-4AEF-A90F-689AB7684D16}" name="Fatura" dataDxfId="3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A12340-9D09-4D76-8133-A9351F4A1F81}" name="Tabela10105" displayName="Tabela10105" ref="H3:O316" totalsRowShown="0" headerRowDxfId="179" headerRowBorderDxfId="178" tableBorderDxfId="177" totalsRowBorderDxfId="176">
  <autoFilter ref="H3:O316" xr:uid="{EF80FBBB-775F-4FFF-8ADC-442DCB3E8D15}"/>
  <tableColumns count="8">
    <tableColumn id="1" xr3:uid="{EAC986F7-E10D-4445-BB0F-CB6B6E6496AB}" name="Nºsemana" dataDxfId="175"/>
    <tableColumn id="2" xr3:uid="{443832BE-5066-448C-B763-6C84B3CFAF94}" name="Nºtotal" dataDxfId="174"/>
    <tableColumn id="3" xr3:uid="{A648BCF8-0822-415B-8222-6D8ADB9E5FA9}" name="Data" dataDxfId="173"/>
    <tableColumn id="4" xr3:uid="{BAF04666-A054-4929-9A67-B2CB04C603B5}" name="Rubrica" dataDxfId="172"/>
    <tableColumn id="5" xr3:uid="{CA231769-647F-4155-BFA3-4CD54057633A}" name="Valor" dataDxfId="171"/>
    <tableColumn id="6" xr3:uid="{13DCBAB8-99B5-446D-8DEB-ED36CB91CDB8}" name="Categoria" dataDxfId="170"/>
    <tableColumn id="7" xr3:uid="{7C3BFC9C-5BE1-43C1-B614-F7C6C1782ED8}" name="Pagamento" dataDxfId="169"/>
    <tableColumn id="8" xr3:uid="{700329AF-0480-4576-9866-5E66A47FC86C}" name="Fatura" dataDxfId="16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6B9FB4-D330-4318-84AD-42EEFBF7B6BB}" name="Tabela10106" displayName="Tabela10106" ref="H3:O316" totalsRowShown="0" headerRowDxfId="167" headerRowBorderDxfId="166" tableBorderDxfId="165" totalsRowBorderDxfId="164">
  <autoFilter ref="H3:O316" xr:uid="{D31EA0E3-453B-4AD5-A085-3C29E1617BA8}"/>
  <tableColumns count="8">
    <tableColumn id="1" xr3:uid="{1D61EE91-1DCC-4C13-B7DA-2D171E922F20}" name="Nºsemana" dataDxfId="163"/>
    <tableColumn id="2" xr3:uid="{F21086EA-BC11-4968-9732-D0B500E53FA3}" name="Nºtotal" dataDxfId="162"/>
    <tableColumn id="3" xr3:uid="{23F4786A-3E26-4895-9757-E16A7F80A17B}" name="Data" dataDxfId="161"/>
    <tableColumn id="4" xr3:uid="{E1D965D1-12C2-40AF-95C7-D69AB59E82A9}" name="Rubrica" dataDxfId="160"/>
    <tableColumn id="5" xr3:uid="{5CD93B46-5D21-4D33-902C-5B49EBC2FCE8}" name="Valor" dataDxfId="159"/>
    <tableColumn id="6" xr3:uid="{D3C1FFB9-F609-449A-B08A-368271C7B696}" name="Categoria" dataDxfId="158"/>
    <tableColumn id="7" xr3:uid="{58EE6D5F-58CD-45AD-B147-B71A0F2D12C5}" name="Pagamento" dataDxfId="157"/>
    <tableColumn id="8" xr3:uid="{DF2DE342-A3EE-4E5F-BACB-BC7E71DDFCE1}" name="Fatura" dataDxfId="15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B90D5E2-FD2D-4967-900E-AAD397897016}" name="Tabela10107" displayName="Tabela10107" ref="H3:O316" totalsRowShown="0" headerRowDxfId="155" headerRowBorderDxfId="154" tableBorderDxfId="153" totalsRowBorderDxfId="152">
  <autoFilter ref="H3:O316" xr:uid="{7587210D-66F4-4485-8E0C-397B12D8EB42}"/>
  <tableColumns count="8">
    <tableColumn id="1" xr3:uid="{E5B3DEBB-3117-4272-A224-66EE32C79970}" name="Nºsemana" dataDxfId="151"/>
    <tableColumn id="2" xr3:uid="{E7467DFB-24BB-4911-859B-7FDD31AFBC55}" name="Nºtotal" dataDxfId="150"/>
    <tableColumn id="3" xr3:uid="{7975D884-5330-4FE8-82FA-EAEC96C9BC4B}" name="Data" dataDxfId="149"/>
    <tableColumn id="4" xr3:uid="{1D1570A1-3F5E-4564-9280-D4B8675013BA}" name="Rubrica" dataDxfId="148"/>
    <tableColumn id="5" xr3:uid="{9BA8CD7E-E14B-47C6-B16D-99B9125EA04B}" name="Valor" dataDxfId="147"/>
    <tableColumn id="6" xr3:uid="{78BC5733-9E34-4B2C-B794-760F92BA4D4A}" name="Categoria" dataDxfId="146"/>
    <tableColumn id="7" xr3:uid="{D4026D0C-AED8-43A5-8710-535F43E53E79}" name="Pagamento" dataDxfId="145"/>
    <tableColumn id="8" xr3:uid="{E60ADAF7-5D2C-48CD-A2BB-ACF6A6F4994F}" name="Fatura" dataDxfId="14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1FE9F0-28C9-4E17-8E68-56495663417A}" name="Tabela10108" displayName="Tabela10108" ref="H3:O316" totalsRowShown="0" headerRowDxfId="143" headerRowBorderDxfId="142" tableBorderDxfId="141" totalsRowBorderDxfId="140">
  <autoFilter ref="H3:O316" xr:uid="{B9F7C970-53A7-432B-961A-AAFDA6B6D1E1}"/>
  <tableColumns count="8">
    <tableColumn id="1" xr3:uid="{A424F851-2397-4DE1-92BB-4FED81EB3B93}" name="Nºsemana" dataDxfId="139"/>
    <tableColumn id="2" xr3:uid="{78CD09AC-0201-487A-BDCE-4952B3B896F8}" name="Nºtotal" dataDxfId="138"/>
    <tableColumn id="3" xr3:uid="{DEF47547-FC1A-4555-854B-F95331BF47CC}" name="Data" dataDxfId="137"/>
    <tableColumn id="4" xr3:uid="{55EE964A-D07F-45C2-9973-7A150BA88A90}" name="Rubrica" dataDxfId="136"/>
    <tableColumn id="5" xr3:uid="{AB5EDD7C-4985-4905-A06F-424171D93993}" name="Valor" dataDxfId="135"/>
    <tableColumn id="6" xr3:uid="{6607E8EB-4D30-4CBA-850A-F42AAF3F3C6F}" name="Categoria" dataDxfId="134"/>
    <tableColumn id="7" xr3:uid="{2BCB9A29-E340-413B-A269-BD5FF064C432}" name="Pagamento" dataDxfId="133"/>
    <tableColumn id="8" xr3:uid="{F97C45D6-0541-42F0-844B-AECFCE41CE06}" name="Fatura" dataDxfId="13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E24A298-6BEA-47E6-9387-01D289DBCF69}" name="Tabela10109" displayName="Tabela10109" ref="H3:O316" totalsRowShown="0" headerRowDxfId="131" headerRowBorderDxfId="130" tableBorderDxfId="129" totalsRowBorderDxfId="128">
  <autoFilter ref="H3:O316" xr:uid="{FFE86141-85C7-48C2-A8C5-7386F889D83C}"/>
  <tableColumns count="8">
    <tableColumn id="1" xr3:uid="{6BE6D039-2B79-4255-9E0E-0BA0881138EC}" name="Nºsemana" dataDxfId="127"/>
    <tableColumn id="2" xr3:uid="{9FAE1307-6410-4626-B6AE-FB1A11DE8CAD}" name="Nºtotal" dataDxfId="126"/>
    <tableColumn id="3" xr3:uid="{E41CCBDC-CB5D-4AEF-B589-66ECF4B23C50}" name="Data" dataDxfId="125"/>
    <tableColumn id="4" xr3:uid="{A4EF1A6B-81D6-4671-B770-C8A3C5E620E4}" name="Rubrica" dataDxfId="124"/>
    <tableColumn id="5" xr3:uid="{A1FB9AF3-1BFC-421D-A83D-9E88485E5166}" name="Valor" dataDxfId="123"/>
    <tableColumn id="6" xr3:uid="{08CAB959-30EE-4088-8807-3BC41474C5CC}" name="Categoria" dataDxfId="122"/>
    <tableColumn id="7" xr3:uid="{05354F06-3B26-4F34-B07E-F1B8F7240B34}" name="Pagamento" dataDxfId="121"/>
    <tableColumn id="8" xr3:uid="{62BC53F9-7A96-4549-8381-67300DB8E681}" name="Fatura" dataDxfId="12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BD8D70F-8F0E-4432-9924-E03F1DDEF7C6}" name="Tabela101011" displayName="Tabela101011" ref="H3:O316" totalsRowShown="0" headerRowDxfId="119" headerRowBorderDxfId="118" tableBorderDxfId="117" totalsRowBorderDxfId="116">
  <autoFilter ref="H3:O316" xr:uid="{BDC05429-F185-4C4F-AE1F-4B6F80AA28C6}"/>
  <tableColumns count="8">
    <tableColumn id="1" xr3:uid="{D43E4A63-2A33-4E59-93AD-E4869A6EA825}" name="Nºsemana" dataDxfId="115"/>
    <tableColumn id="2" xr3:uid="{216BE210-9C49-4618-8586-50A13F9AD487}" name="Nºtotal" dataDxfId="114"/>
    <tableColumn id="3" xr3:uid="{3A0EBC47-F513-4526-A13F-C33911906915}" name="Data" dataDxfId="113"/>
    <tableColumn id="4" xr3:uid="{22EB7612-FB62-4000-B8A2-1BDAF4F94F1E}" name="Rubrica" dataDxfId="112"/>
    <tableColumn id="5" xr3:uid="{6790CCF5-46BD-4615-8E4D-4FB84C55D123}" name="Valor" dataDxfId="111"/>
    <tableColumn id="6" xr3:uid="{AA34735B-B556-4339-9741-022E08E21F81}" name="Categoria" dataDxfId="110"/>
    <tableColumn id="7" xr3:uid="{2811434F-1C4A-40CC-A87F-DE8986FF8072}" name="Pagamento" dataDxfId="109"/>
    <tableColumn id="8" xr3:uid="{F8BDE7DD-EA9C-469A-AD25-269C8FF679D6}" name="Fatura" dataDxfId="10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499A6AC-66C7-465F-AD29-088F3B1AC4EC}" name="Tabela101012" displayName="Tabela101012" ref="H3:O316" totalsRowShown="0" headerRowDxfId="107" headerRowBorderDxfId="106" tableBorderDxfId="105" totalsRowBorderDxfId="104">
  <autoFilter ref="H3:O316" xr:uid="{089A05A2-0A05-4606-A3A6-57970383DA50}"/>
  <tableColumns count="8">
    <tableColumn id="1" xr3:uid="{3DBD2043-75E5-4964-B70B-B2418152F7DF}" name="Nºsemana" dataDxfId="103"/>
    <tableColumn id="2" xr3:uid="{53FB983B-0133-4D99-B885-038B0BAC7A9B}" name="Nºtotal" dataDxfId="102"/>
    <tableColumn id="3" xr3:uid="{FD7854EC-2E2D-4BD6-A858-2DB98E970FEC}" name="Data" dataDxfId="101"/>
    <tableColumn id="4" xr3:uid="{4ACDB769-2092-4AFB-9C11-3CA130D52BBF}" name="Rubrica" dataDxfId="100"/>
    <tableColumn id="5" xr3:uid="{5E0429F9-F677-4F70-A940-AB7BC38E5020}" name="Valor" dataDxfId="99"/>
    <tableColumn id="6" xr3:uid="{3CE29A1B-DF1F-4988-AC65-2E64459F501C}" name="Categoria" dataDxfId="98"/>
    <tableColumn id="7" xr3:uid="{F2E304B6-E70E-44D3-918B-55C11BEA0291}" name="Pagamento" dataDxfId="97"/>
    <tableColumn id="8" xr3:uid="{AC49CFDC-BF33-48E1-A137-3EAE49676490}" name="Fatura" dataDxfId="96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4DB676A-E544-4BF4-B942-E361DD321A10}" name="Tabela101013" displayName="Tabela101013" ref="H3:O316" totalsRowShown="0" headerRowDxfId="95" headerRowBorderDxfId="94" tableBorderDxfId="93" totalsRowBorderDxfId="92">
  <autoFilter ref="H3:O316" xr:uid="{760D9E6A-8AFF-4394-94B5-6489E630E9D0}"/>
  <tableColumns count="8">
    <tableColumn id="1" xr3:uid="{CCFCDFE2-2F5D-48F4-9BC1-4D2C9CC2CDB4}" name="Nºsemana" dataDxfId="91"/>
    <tableColumn id="2" xr3:uid="{784BE5AC-20B7-48DF-BB21-6AE8470AA46C}" name="Nºtotal" dataDxfId="90"/>
    <tableColumn id="3" xr3:uid="{5D5ADC43-003E-4EB2-AC3E-33E8A6CE6548}" name="Data" dataDxfId="89"/>
    <tableColumn id="4" xr3:uid="{27F22085-F93E-4E2D-B105-52ED75522C68}" name="Rubrica" dataDxfId="88"/>
    <tableColumn id="5" xr3:uid="{3EE08814-671D-4DBC-AAB6-41084CD9714A}" name="Valor" dataDxfId="87"/>
    <tableColumn id="6" xr3:uid="{FCD1908A-0905-4663-ADF7-7703C5B3CE2A}" name="Categoria" dataDxfId="86"/>
    <tableColumn id="7" xr3:uid="{8CF00938-E9A7-4C84-B1AD-0867933BB04D}" name="Pagamento" dataDxfId="85"/>
    <tableColumn id="8" xr3:uid="{C006A7B7-E06E-4C45-A83C-95F04EAD8B7E}" name="Fatura" dataDxfId="8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F799-A701-4970-A584-4FB5485DED61}">
  <sheetPr codeName="Folha1">
    <tabColor theme="5"/>
  </sheetPr>
  <dimension ref="A1:T80"/>
  <sheetViews>
    <sheetView workbookViewId="0">
      <pane xSplit="1" topLeftCell="B1" activePane="topRight" state="frozen"/>
      <selection activeCell="A3" sqref="A3"/>
      <selection pane="topRight" activeCell="F15" sqref="F15"/>
    </sheetView>
  </sheetViews>
  <sheetFormatPr defaultRowHeight="15" x14ac:dyDescent="0.25"/>
  <cols>
    <col min="1" max="1" width="23.140625" customWidth="1"/>
    <col min="2" max="2" width="12.140625" customWidth="1"/>
    <col min="3" max="5" width="11.85546875" bestFit="1" customWidth="1"/>
    <col min="6" max="6" width="13" customWidth="1"/>
    <col min="7" max="7" width="11.85546875" customWidth="1"/>
    <col min="8" max="9" width="11.85546875" bestFit="1" customWidth="1"/>
    <col min="10" max="10" width="15.7109375" customWidth="1"/>
    <col min="11" max="14" width="14.5703125" customWidth="1"/>
    <col min="15" max="15" width="12.5703125" customWidth="1"/>
    <col min="16" max="16" width="16.140625" customWidth="1"/>
    <col min="17" max="17" width="11.85546875" bestFit="1" customWidth="1"/>
    <col min="18" max="18" width="10.7109375" bestFit="1" customWidth="1"/>
    <col min="20" max="20" width="15.28515625" customWidth="1"/>
  </cols>
  <sheetData>
    <row r="1" spans="1:16" ht="17.25" thickTop="1" thickBot="1" x14ac:dyDescent="0.3">
      <c r="A1" s="272"/>
      <c r="B1" s="273"/>
      <c r="C1" s="274" t="s">
        <v>16</v>
      </c>
      <c r="D1" s="274" t="s">
        <v>2</v>
      </c>
      <c r="E1" s="274" t="s">
        <v>18</v>
      </c>
      <c r="F1" s="274" t="s">
        <v>19</v>
      </c>
      <c r="G1" s="275" t="s">
        <v>20</v>
      </c>
      <c r="H1" s="383" t="s">
        <v>21</v>
      </c>
      <c r="I1" s="384"/>
      <c r="J1" s="274" t="s">
        <v>22</v>
      </c>
      <c r="K1" s="275" t="s">
        <v>41</v>
      </c>
      <c r="L1" s="276" t="s">
        <v>46</v>
      </c>
      <c r="M1" s="276" t="s">
        <v>47</v>
      </c>
      <c r="N1" s="276" t="s">
        <v>48</v>
      </c>
      <c r="O1" s="378" t="s">
        <v>49</v>
      </c>
      <c r="P1" s="379"/>
    </row>
    <row r="2" spans="1:16" x14ac:dyDescent="0.25">
      <c r="A2" s="277"/>
      <c r="B2" s="11" t="s">
        <v>99</v>
      </c>
      <c r="C2" s="132">
        <v>44197</v>
      </c>
      <c r="D2" s="132">
        <v>44228</v>
      </c>
      <c r="E2" s="132">
        <v>44256</v>
      </c>
      <c r="F2" s="132">
        <v>44287</v>
      </c>
      <c r="G2" s="132">
        <v>44317</v>
      </c>
      <c r="H2" s="132">
        <v>44348</v>
      </c>
      <c r="I2" s="221" t="s">
        <v>90</v>
      </c>
      <c r="J2" s="133">
        <v>44378</v>
      </c>
      <c r="K2" s="132">
        <v>44409</v>
      </c>
      <c r="L2" s="133">
        <v>44440</v>
      </c>
      <c r="M2" s="132">
        <v>44470</v>
      </c>
      <c r="N2" s="133">
        <v>44501</v>
      </c>
      <c r="O2" s="132">
        <v>44531</v>
      </c>
      <c r="P2" s="330">
        <v>44561</v>
      </c>
    </row>
    <row r="3" spans="1:16" x14ac:dyDescent="0.25">
      <c r="A3" s="277" t="s">
        <v>100</v>
      </c>
      <c r="B3" s="11" t="s">
        <v>98</v>
      </c>
      <c r="C3" s="165">
        <v>0</v>
      </c>
      <c r="D3" s="165">
        <v>0</v>
      </c>
      <c r="E3" s="165">
        <v>0</v>
      </c>
      <c r="F3" s="165">
        <v>0</v>
      </c>
      <c r="G3" s="165">
        <v>0</v>
      </c>
      <c r="H3" s="165">
        <v>0</v>
      </c>
      <c r="I3" s="165">
        <v>0</v>
      </c>
      <c r="J3" s="165">
        <v>0</v>
      </c>
      <c r="K3" s="165">
        <v>0</v>
      </c>
      <c r="L3" s="165">
        <v>0</v>
      </c>
      <c r="M3" s="165">
        <v>0</v>
      </c>
      <c r="N3" s="165">
        <v>0</v>
      </c>
      <c r="O3" s="165">
        <v>0</v>
      </c>
      <c r="P3" s="315">
        <v>0</v>
      </c>
    </row>
    <row r="4" spans="1:16" x14ac:dyDescent="0.25">
      <c r="A4" s="277" t="s">
        <v>101</v>
      </c>
      <c r="B4" s="11" t="s">
        <v>98</v>
      </c>
      <c r="C4" s="165">
        <v>0</v>
      </c>
      <c r="D4" s="165">
        <v>0</v>
      </c>
      <c r="E4" s="165">
        <v>0</v>
      </c>
      <c r="F4" s="165">
        <v>0</v>
      </c>
      <c r="G4" s="165">
        <v>0</v>
      </c>
      <c r="H4" s="165">
        <v>0</v>
      </c>
      <c r="I4" s="165">
        <v>0</v>
      </c>
      <c r="J4" s="165">
        <v>0</v>
      </c>
      <c r="K4" s="165">
        <v>0</v>
      </c>
      <c r="L4" s="165">
        <v>0</v>
      </c>
      <c r="M4" s="165">
        <v>0</v>
      </c>
      <c r="N4" s="165">
        <v>0</v>
      </c>
      <c r="O4" s="165">
        <v>0</v>
      </c>
      <c r="P4" s="315">
        <v>0</v>
      </c>
    </row>
    <row r="5" spans="1:16" x14ac:dyDescent="0.25">
      <c r="A5" s="277" t="s">
        <v>102</v>
      </c>
      <c r="B5" s="11" t="s">
        <v>98</v>
      </c>
      <c r="C5" s="165">
        <v>0</v>
      </c>
      <c r="D5" s="165">
        <v>0</v>
      </c>
      <c r="E5" s="165">
        <v>0</v>
      </c>
      <c r="F5" s="165">
        <v>0</v>
      </c>
      <c r="G5" s="165">
        <v>0</v>
      </c>
      <c r="H5" s="165">
        <v>0</v>
      </c>
      <c r="I5" s="165">
        <v>0</v>
      </c>
      <c r="J5" s="165">
        <v>0</v>
      </c>
      <c r="K5" s="165">
        <v>0</v>
      </c>
      <c r="L5" s="165">
        <v>0</v>
      </c>
      <c r="M5" s="165">
        <v>0</v>
      </c>
      <c r="N5" s="165">
        <v>0</v>
      </c>
      <c r="O5" s="165">
        <v>0</v>
      </c>
      <c r="P5" s="315">
        <v>0</v>
      </c>
    </row>
    <row r="6" spans="1:16" x14ac:dyDescent="0.25">
      <c r="A6" s="277" t="s">
        <v>103</v>
      </c>
      <c r="B6" s="11" t="s">
        <v>98</v>
      </c>
      <c r="C6" s="165">
        <v>0</v>
      </c>
      <c r="D6" s="165">
        <v>0</v>
      </c>
      <c r="E6" s="165">
        <v>0</v>
      </c>
      <c r="F6" s="165">
        <v>0</v>
      </c>
      <c r="G6" s="165">
        <v>0</v>
      </c>
      <c r="H6" s="165">
        <v>0</v>
      </c>
      <c r="I6" s="165">
        <v>0</v>
      </c>
      <c r="J6" s="165">
        <v>0</v>
      </c>
      <c r="K6" s="165">
        <v>0</v>
      </c>
      <c r="L6" s="165">
        <v>0</v>
      </c>
      <c r="M6" s="165">
        <v>0</v>
      </c>
      <c r="N6" s="165">
        <v>0</v>
      </c>
      <c r="O6" s="165">
        <v>0</v>
      </c>
      <c r="P6" s="315">
        <v>0</v>
      </c>
    </row>
    <row r="7" spans="1:16" x14ac:dyDescent="0.25">
      <c r="A7" s="277" t="s">
        <v>104</v>
      </c>
      <c r="B7" s="11" t="s">
        <v>98</v>
      </c>
      <c r="C7" s="165">
        <v>0</v>
      </c>
      <c r="D7" s="165">
        <v>0</v>
      </c>
      <c r="E7" s="165">
        <v>0</v>
      </c>
      <c r="F7" s="165">
        <v>0</v>
      </c>
      <c r="G7" s="165">
        <v>0</v>
      </c>
      <c r="H7" s="165">
        <v>0</v>
      </c>
      <c r="I7" s="165">
        <v>0</v>
      </c>
      <c r="J7" s="165">
        <v>0</v>
      </c>
      <c r="K7" s="165">
        <v>0</v>
      </c>
      <c r="L7" s="165">
        <v>0</v>
      </c>
      <c r="M7" s="165">
        <v>0</v>
      </c>
      <c r="N7" s="165">
        <v>0</v>
      </c>
      <c r="O7" s="165">
        <v>0</v>
      </c>
      <c r="P7" s="315">
        <v>0</v>
      </c>
    </row>
    <row r="8" spans="1:16" x14ac:dyDescent="0.25">
      <c r="A8" s="277" t="s">
        <v>105</v>
      </c>
      <c r="B8" s="11" t="s">
        <v>98</v>
      </c>
      <c r="C8" s="165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v>0</v>
      </c>
      <c r="M8" s="165">
        <v>0</v>
      </c>
      <c r="N8" s="165">
        <v>0</v>
      </c>
      <c r="O8" s="165">
        <v>0</v>
      </c>
      <c r="P8" s="315">
        <v>0</v>
      </c>
    </row>
    <row r="9" spans="1:16" x14ac:dyDescent="0.25">
      <c r="A9" s="277" t="s">
        <v>106</v>
      </c>
      <c r="B9" s="11" t="s">
        <v>98</v>
      </c>
      <c r="C9" s="165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315">
        <v>0</v>
      </c>
    </row>
    <row r="10" spans="1:16" x14ac:dyDescent="0.25">
      <c r="A10" s="277" t="s">
        <v>107</v>
      </c>
      <c r="B10" s="11" t="s">
        <v>98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315">
        <v>0</v>
      </c>
    </row>
    <row r="11" spans="1:16" x14ac:dyDescent="0.25">
      <c r="A11" s="277" t="s">
        <v>108</v>
      </c>
      <c r="B11" s="11" t="s">
        <v>98</v>
      </c>
      <c r="C11" s="165">
        <v>0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  <c r="I11" s="165">
        <v>0</v>
      </c>
      <c r="J11" s="165">
        <v>0</v>
      </c>
      <c r="K11" s="165">
        <v>0</v>
      </c>
      <c r="L11" s="165">
        <v>0</v>
      </c>
      <c r="M11" s="165">
        <v>0</v>
      </c>
      <c r="N11" s="165">
        <v>0</v>
      </c>
      <c r="O11" s="165">
        <v>0</v>
      </c>
      <c r="P11" s="315">
        <v>0</v>
      </c>
    </row>
    <row r="12" spans="1:16" x14ac:dyDescent="0.25">
      <c r="A12" s="277" t="s">
        <v>109</v>
      </c>
      <c r="B12" s="11" t="s">
        <v>98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65">
        <v>0</v>
      </c>
      <c r="P12" s="315">
        <v>0</v>
      </c>
    </row>
    <row r="13" spans="1:16" x14ac:dyDescent="0.25">
      <c r="A13" s="277" t="s">
        <v>110</v>
      </c>
      <c r="B13" s="11" t="s">
        <v>98</v>
      </c>
      <c r="C13" s="165">
        <v>0</v>
      </c>
      <c r="D13" s="165">
        <v>0</v>
      </c>
      <c r="E13" s="165">
        <v>0</v>
      </c>
      <c r="F13" s="165">
        <v>0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  <c r="O13" s="165">
        <v>0</v>
      </c>
      <c r="P13" s="315">
        <v>0</v>
      </c>
    </row>
    <row r="14" spans="1:16" x14ac:dyDescent="0.25">
      <c r="A14" s="279" t="s">
        <v>42</v>
      </c>
      <c r="B14" s="101"/>
      <c r="C14" s="167">
        <f>SUM(C3:C13)</f>
        <v>0</v>
      </c>
      <c r="D14" s="167">
        <f t="shared" ref="D14:P14" si="0">SUM(D3:D13)</f>
        <v>0</v>
      </c>
      <c r="E14" s="167">
        <f t="shared" si="0"/>
        <v>0</v>
      </c>
      <c r="F14" s="167">
        <f t="shared" si="0"/>
        <v>0</v>
      </c>
      <c r="G14" s="167">
        <f t="shared" si="0"/>
        <v>0</v>
      </c>
      <c r="H14" s="167">
        <f t="shared" si="0"/>
        <v>0</v>
      </c>
      <c r="I14" s="240">
        <f t="shared" si="0"/>
        <v>0</v>
      </c>
      <c r="J14" s="167">
        <f t="shared" si="0"/>
        <v>0</v>
      </c>
      <c r="K14" s="167">
        <f t="shared" si="0"/>
        <v>0</v>
      </c>
      <c r="L14" s="167">
        <f t="shared" si="0"/>
        <v>0</v>
      </c>
      <c r="M14" s="167">
        <f t="shared" si="0"/>
        <v>0</v>
      </c>
      <c r="N14" s="167">
        <f t="shared" si="0"/>
        <v>0</v>
      </c>
      <c r="O14" s="167">
        <f t="shared" si="0"/>
        <v>0</v>
      </c>
      <c r="P14" s="331">
        <f t="shared" si="0"/>
        <v>0</v>
      </c>
    </row>
    <row r="15" spans="1:16" x14ac:dyDescent="0.25">
      <c r="A15" s="280" t="s">
        <v>5</v>
      </c>
      <c r="B15" s="11"/>
      <c r="C15" s="224"/>
      <c r="D15" s="224"/>
      <c r="E15" s="224"/>
      <c r="F15" s="224"/>
      <c r="G15" s="224"/>
      <c r="H15" s="224"/>
      <c r="I15" s="224"/>
      <c r="J15" s="224"/>
      <c r="K15" s="224"/>
      <c r="L15" s="13"/>
      <c r="M15" s="13">
        <v>0</v>
      </c>
      <c r="N15" s="13">
        <v>0</v>
      </c>
      <c r="O15" s="13">
        <v>0</v>
      </c>
      <c r="P15" s="278">
        <v>0</v>
      </c>
    </row>
    <row r="16" spans="1:16" ht="15.75" thickBot="1" x14ac:dyDescent="0.3">
      <c r="A16" s="281" t="s">
        <v>13</v>
      </c>
      <c r="B16" s="282"/>
      <c r="C16" s="283">
        <f>C14+C15</f>
        <v>0</v>
      </c>
      <c r="D16" s="283">
        <f t="shared" ref="D16:H16" si="1">D14+D15</f>
        <v>0</v>
      </c>
      <c r="E16" s="283">
        <f>E14+E15</f>
        <v>0</v>
      </c>
      <c r="F16" s="283">
        <f t="shared" si="1"/>
        <v>0</v>
      </c>
      <c r="G16" s="283">
        <f t="shared" si="1"/>
        <v>0</v>
      </c>
      <c r="H16" s="283">
        <f t="shared" si="1"/>
        <v>0</v>
      </c>
      <c r="I16" s="284">
        <f>I14+I15</f>
        <v>0</v>
      </c>
      <c r="J16" s="283">
        <f t="shared" ref="J16:P16" si="2">J14+J15</f>
        <v>0</v>
      </c>
      <c r="K16" s="283">
        <f t="shared" si="2"/>
        <v>0</v>
      </c>
      <c r="L16" s="283">
        <f t="shared" si="2"/>
        <v>0</v>
      </c>
      <c r="M16" s="283">
        <f t="shared" si="2"/>
        <v>0</v>
      </c>
      <c r="N16" s="283">
        <f t="shared" si="2"/>
        <v>0</v>
      </c>
      <c r="O16" s="283">
        <f t="shared" si="2"/>
        <v>0</v>
      </c>
      <c r="P16" s="332">
        <f t="shared" si="2"/>
        <v>0</v>
      </c>
    </row>
    <row r="17" spans="1:20" ht="16.5" thickTop="1" thickBot="1" x14ac:dyDescent="0.3">
      <c r="A17" s="100"/>
      <c r="B17" s="100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</row>
    <row r="18" spans="1:20" ht="20.25" thickTop="1" thickBot="1" x14ac:dyDescent="0.35">
      <c r="A18" s="380" t="s">
        <v>58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2"/>
    </row>
    <row r="19" spans="1:20" ht="17.25" thickTop="1" thickBot="1" x14ac:dyDescent="0.3">
      <c r="A19" s="100"/>
      <c r="B19" s="100"/>
      <c r="C19" s="134" t="s">
        <v>16</v>
      </c>
      <c r="D19" s="135" t="s">
        <v>2</v>
      </c>
      <c r="E19" s="135" t="s">
        <v>18</v>
      </c>
      <c r="F19" s="225" t="s">
        <v>19</v>
      </c>
      <c r="G19" s="225" t="s">
        <v>20</v>
      </c>
      <c r="H19" s="225" t="s">
        <v>21</v>
      </c>
      <c r="I19" s="252" t="s">
        <v>22</v>
      </c>
      <c r="J19" s="253" t="s">
        <v>41</v>
      </c>
      <c r="K19" s="136" t="s">
        <v>46</v>
      </c>
      <c r="L19" s="136" t="s">
        <v>47</v>
      </c>
      <c r="M19" s="136" t="s">
        <v>48</v>
      </c>
      <c r="N19" s="254" t="s">
        <v>49</v>
      </c>
    </row>
    <row r="20" spans="1:20" x14ac:dyDescent="0.25">
      <c r="A20" s="11"/>
      <c r="B20" s="11"/>
      <c r="C20" s="132">
        <v>44197</v>
      </c>
      <c r="D20" s="132">
        <v>44228</v>
      </c>
      <c r="E20" s="132">
        <v>44256</v>
      </c>
      <c r="F20" s="132">
        <v>44287</v>
      </c>
      <c r="G20" s="132">
        <v>44317</v>
      </c>
      <c r="H20" s="132">
        <v>44348</v>
      </c>
      <c r="I20" s="133">
        <v>44378</v>
      </c>
      <c r="J20" s="132">
        <v>44409</v>
      </c>
      <c r="K20" s="132">
        <v>44440</v>
      </c>
      <c r="L20" s="132">
        <v>44470</v>
      </c>
      <c r="M20" s="132">
        <v>44501</v>
      </c>
      <c r="N20" s="255">
        <v>44531</v>
      </c>
    </row>
    <row r="21" spans="1:20" x14ac:dyDescent="0.25">
      <c r="A21" s="277" t="str">
        <f>A3</f>
        <v>Banco 1</v>
      </c>
      <c r="B21" s="11" t="str">
        <f>B3</f>
        <v>N/A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  <row r="22" spans="1:20" x14ac:dyDescent="0.25">
      <c r="A22" s="277" t="str">
        <f t="shared" ref="A22:A34" si="3">A4</f>
        <v>Banco 2</v>
      </c>
      <c r="B22" s="11" t="str">
        <f t="shared" ref="B22" si="4">B4</f>
        <v>N/A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</row>
    <row r="23" spans="1:20" ht="15.75" thickBot="1" x14ac:dyDescent="0.3">
      <c r="A23" s="277" t="str">
        <f t="shared" si="3"/>
        <v>Banco 3</v>
      </c>
      <c r="B23" s="11" t="str">
        <f t="shared" ref="B23" si="5">B5</f>
        <v>N/A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</row>
    <row r="24" spans="1:20" ht="15.75" thickTop="1" x14ac:dyDescent="0.25">
      <c r="A24" s="277" t="str">
        <f t="shared" si="3"/>
        <v>Banco 4</v>
      </c>
      <c r="B24" s="11" t="str">
        <f t="shared" ref="B24" si="6">B6</f>
        <v>N/A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P24" s="324" t="s">
        <v>100</v>
      </c>
      <c r="Q24" s="325">
        <f>I21</f>
        <v>0</v>
      </c>
      <c r="R24" s="326" t="e">
        <f>Q24/$Q$35</f>
        <v>#DIV/0!</v>
      </c>
      <c r="S24" s="376" t="e">
        <f>SUM(R24:R28)</f>
        <v>#DIV/0!</v>
      </c>
      <c r="T24" s="386" t="s">
        <v>112</v>
      </c>
    </row>
    <row r="25" spans="1:20" x14ac:dyDescent="0.25">
      <c r="A25" s="277" t="str">
        <f t="shared" si="3"/>
        <v>Banco 5</v>
      </c>
      <c r="B25" s="11" t="str">
        <f t="shared" ref="B25" si="7">B7</f>
        <v>N/A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P25" s="327" t="s">
        <v>101</v>
      </c>
      <c r="Q25" s="22">
        <f t="shared" ref="Q25:Q34" si="8">I22</f>
        <v>0</v>
      </c>
      <c r="R25" s="233" t="e">
        <f t="shared" ref="R25:R34" si="9">Q25/$Q$35</f>
        <v>#DIV/0!</v>
      </c>
      <c r="S25" s="377"/>
      <c r="T25" s="387"/>
    </row>
    <row r="26" spans="1:20" x14ac:dyDescent="0.25">
      <c r="A26" s="277" t="str">
        <f t="shared" si="3"/>
        <v>Banco 6</v>
      </c>
      <c r="B26" s="11" t="str">
        <f t="shared" ref="B26" si="10">B8</f>
        <v>N/A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P26" s="327" t="s">
        <v>102</v>
      </c>
      <c r="Q26" s="22">
        <f t="shared" si="8"/>
        <v>0</v>
      </c>
      <c r="R26" s="233" t="e">
        <f t="shared" si="9"/>
        <v>#DIV/0!</v>
      </c>
      <c r="S26" s="377"/>
      <c r="T26" s="387"/>
    </row>
    <row r="27" spans="1:20" x14ac:dyDescent="0.25">
      <c r="A27" s="277" t="str">
        <f t="shared" si="3"/>
        <v>Banco 7</v>
      </c>
      <c r="B27" s="11" t="str">
        <f t="shared" ref="B27" si="11">B9</f>
        <v>N/A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P27" s="327" t="s">
        <v>103</v>
      </c>
      <c r="Q27" s="22">
        <f t="shared" si="8"/>
        <v>0</v>
      </c>
      <c r="R27" s="233" t="e">
        <f t="shared" si="9"/>
        <v>#DIV/0!</v>
      </c>
      <c r="S27" s="377"/>
      <c r="T27" s="387"/>
    </row>
    <row r="28" spans="1:20" x14ac:dyDescent="0.25">
      <c r="A28" s="277" t="str">
        <f t="shared" si="3"/>
        <v>Banco 8</v>
      </c>
      <c r="B28" s="11" t="str">
        <f t="shared" ref="B28" si="12">B10</f>
        <v>N/A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P28" s="327" t="s">
        <v>104</v>
      </c>
      <c r="Q28" s="22">
        <f t="shared" si="8"/>
        <v>0</v>
      </c>
      <c r="R28" s="233" t="e">
        <f t="shared" si="9"/>
        <v>#DIV/0!</v>
      </c>
      <c r="S28" s="377"/>
      <c r="T28" s="387"/>
    </row>
    <row r="29" spans="1:20" x14ac:dyDescent="0.25">
      <c r="A29" s="277" t="str">
        <f t="shared" si="3"/>
        <v>Banco 9</v>
      </c>
      <c r="B29" s="11" t="str">
        <f t="shared" ref="B29" si="13">B11</f>
        <v>N/A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P29" s="328" t="s">
        <v>105</v>
      </c>
      <c r="Q29" s="22">
        <f t="shared" si="8"/>
        <v>0</v>
      </c>
      <c r="R29" s="233" t="e">
        <f t="shared" si="9"/>
        <v>#DIV/0!</v>
      </c>
      <c r="S29" s="385" t="e">
        <f>SUM(R29:R34)</f>
        <v>#DIV/0!</v>
      </c>
      <c r="T29" s="371" t="s">
        <v>111</v>
      </c>
    </row>
    <row r="30" spans="1:20" x14ac:dyDescent="0.25">
      <c r="A30" s="277" t="str">
        <f t="shared" si="3"/>
        <v>Banco 10</v>
      </c>
      <c r="B30" s="11" t="str">
        <f t="shared" ref="B30" si="14">B12</f>
        <v>N/A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P30" s="328" t="s">
        <v>106</v>
      </c>
      <c r="Q30" s="22">
        <f t="shared" si="8"/>
        <v>0</v>
      </c>
      <c r="R30" s="233" t="e">
        <f t="shared" si="9"/>
        <v>#DIV/0!</v>
      </c>
      <c r="S30" s="385"/>
      <c r="T30" s="371"/>
    </row>
    <row r="31" spans="1:20" x14ac:dyDescent="0.25">
      <c r="A31" s="277" t="str">
        <f t="shared" si="3"/>
        <v>Banco 11</v>
      </c>
      <c r="B31" s="11" t="str">
        <f t="shared" ref="B31" si="15">B13</f>
        <v>N/A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P31" s="328" t="s">
        <v>107</v>
      </c>
      <c r="Q31" s="22">
        <f t="shared" si="8"/>
        <v>0</v>
      </c>
      <c r="R31" s="233" t="e">
        <f t="shared" si="9"/>
        <v>#DIV/0!</v>
      </c>
      <c r="S31" s="385"/>
      <c r="T31" s="371"/>
    </row>
    <row r="32" spans="1:20" x14ac:dyDescent="0.25">
      <c r="A32" s="323" t="str">
        <f t="shared" si="3"/>
        <v>SubTotal</v>
      </c>
      <c r="B32" s="230"/>
      <c r="C32" s="167">
        <f>SUM(C21:C31)</f>
        <v>0</v>
      </c>
      <c r="D32" s="167">
        <f t="shared" ref="D32:N32" si="16">SUM(D21:D31)</f>
        <v>0</v>
      </c>
      <c r="E32" s="167">
        <f t="shared" si="16"/>
        <v>0</v>
      </c>
      <c r="F32" s="167">
        <f t="shared" si="16"/>
        <v>0</v>
      </c>
      <c r="G32" s="167">
        <f t="shared" si="16"/>
        <v>0</v>
      </c>
      <c r="H32" s="167">
        <f t="shared" si="16"/>
        <v>0</v>
      </c>
      <c r="I32" s="167">
        <f t="shared" si="16"/>
        <v>0</v>
      </c>
      <c r="J32" s="167">
        <f t="shared" si="16"/>
        <v>0</v>
      </c>
      <c r="K32" s="167">
        <f t="shared" si="16"/>
        <v>0</v>
      </c>
      <c r="L32" s="167">
        <f t="shared" si="16"/>
        <v>0</v>
      </c>
      <c r="M32" s="167">
        <f t="shared" si="16"/>
        <v>0</v>
      </c>
      <c r="N32" s="167">
        <f t="shared" si="16"/>
        <v>0</v>
      </c>
      <c r="P32" s="328" t="s">
        <v>108</v>
      </c>
      <c r="Q32" s="22">
        <f t="shared" si="8"/>
        <v>0</v>
      </c>
      <c r="R32" s="233" t="e">
        <f t="shared" si="9"/>
        <v>#DIV/0!</v>
      </c>
      <c r="S32" s="385"/>
      <c r="T32" s="371"/>
    </row>
    <row r="33" spans="1:20" x14ac:dyDescent="0.25">
      <c r="A33" s="277" t="str">
        <f t="shared" si="3"/>
        <v>Outros</v>
      </c>
      <c r="B33" s="11"/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P33" s="328" t="s">
        <v>109</v>
      </c>
      <c r="Q33" s="22">
        <f t="shared" si="8"/>
        <v>0</v>
      </c>
      <c r="R33" s="233" t="e">
        <f t="shared" si="9"/>
        <v>#DIV/0!</v>
      </c>
      <c r="S33" s="385"/>
      <c r="T33" s="371"/>
    </row>
    <row r="34" spans="1:20" x14ac:dyDescent="0.25">
      <c r="A34" s="323" t="str">
        <f t="shared" si="3"/>
        <v>Total</v>
      </c>
      <c r="B34" s="14"/>
      <c r="C34" s="167">
        <f>C32+C33</f>
        <v>0</v>
      </c>
      <c r="D34" s="167">
        <f t="shared" ref="D34:N34" si="17">D32+D33</f>
        <v>0</v>
      </c>
      <c r="E34" s="167">
        <f t="shared" si="17"/>
        <v>0</v>
      </c>
      <c r="F34" s="167">
        <f t="shared" si="17"/>
        <v>0</v>
      </c>
      <c r="G34" s="167">
        <f t="shared" si="17"/>
        <v>0</v>
      </c>
      <c r="H34" s="167">
        <f t="shared" si="17"/>
        <v>0</v>
      </c>
      <c r="I34" s="167">
        <f t="shared" si="17"/>
        <v>0</v>
      </c>
      <c r="J34" s="167">
        <f t="shared" si="17"/>
        <v>0</v>
      </c>
      <c r="K34" s="167">
        <f t="shared" si="17"/>
        <v>0</v>
      </c>
      <c r="L34" s="167">
        <f t="shared" si="17"/>
        <v>0</v>
      </c>
      <c r="M34" s="167">
        <f t="shared" si="17"/>
        <v>0</v>
      </c>
      <c r="N34" s="167">
        <f t="shared" si="17"/>
        <v>0</v>
      </c>
      <c r="P34" s="328" t="s">
        <v>110</v>
      </c>
      <c r="Q34" s="22">
        <f t="shared" si="8"/>
        <v>0</v>
      </c>
      <c r="R34" s="233" t="e">
        <f t="shared" si="9"/>
        <v>#DIV/0!</v>
      </c>
      <c r="S34" s="385"/>
      <c r="T34" s="371"/>
    </row>
    <row r="35" spans="1:20" ht="15.75" thickBot="1" x14ac:dyDescent="0.3">
      <c r="A35" s="84" t="s">
        <v>78</v>
      </c>
      <c r="B35" s="1" t="s">
        <v>13</v>
      </c>
      <c r="C35" s="204">
        <v>0</v>
      </c>
      <c r="D35" s="204">
        <v>0</v>
      </c>
      <c r="E35" s="204">
        <v>0</v>
      </c>
      <c r="F35" s="204">
        <v>0</v>
      </c>
      <c r="G35" s="204">
        <v>0</v>
      </c>
      <c r="H35" s="204">
        <v>0</v>
      </c>
      <c r="I35" s="204">
        <v>0</v>
      </c>
      <c r="J35" s="204">
        <v>0</v>
      </c>
      <c r="K35" s="204">
        <v>0</v>
      </c>
      <c r="L35" s="204">
        <v>0</v>
      </c>
      <c r="M35" s="204">
        <v>0</v>
      </c>
      <c r="N35" s="204">
        <v>0</v>
      </c>
      <c r="P35" s="281" t="s">
        <v>13</v>
      </c>
      <c r="Q35" s="329">
        <f>SUM(Q24:Q34)</f>
        <v>0</v>
      </c>
      <c r="R35" s="373"/>
      <c r="S35" s="374"/>
      <c r="T35" s="375"/>
    </row>
    <row r="36" spans="1:20" ht="15.75" thickTop="1" x14ac:dyDescent="0.25">
      <c r="A36" s="220" t="s">
        <v>77</v>
      </c>
      <c r="B36" s="95" t="s">
        <v>23</v>
      </c>
      <c r="C36" s="204">
        <f>C35</f>
        <v>0</v>
      </c>
      <c r="D36" s="204">
        <f>D35+C35</f>
        <v>0</v>
      </c>
      <c r="E36" s="204">
        <f t="shared" ref="E36:M36" si="18">E35+D35</f>
        <v>0</v>
      </c>
      <c r="F36" s="204">
        <f t="shared" si="18"/>
        <v>0</v>
      </c>
      <c r="G36" s="204">
        <f t="shared" si="18"/>
        <v>0</v>
      </c>
      <c r="H36" s="204">
        <f t="shared" si="18"/>
        <v>0</v>
      </c>
      <c r="I36" s="204">
        <f t="shared" si="18"/>
        <v>0</v>
      </c>
      <c r="J36" s="204">
        <f t="shared" si="18"/>
        <v>0</v>
      </c>
      <c r="K36" s="204">
        <f t="shared" si="18"/>
        <v>0</v>
      </c>
      <c r="L36" s="204">
        <f t="shared" si="18"/>
        <v>0</v>
      </c>
      <c r="M36" s="204">
        <f t="shared" si="18"/>
        <v>0</v>
      </c>
      <c r="N36" s="204">
        <f>N35+M35</f>
        <v>0</v>
      </c>
    </row>
    <row r="37" spans="1:20" x14ac:dyDescent="0.25">
      <c r="C37" s="28"/>
      <c r="D37" s="28"/>
      <c r="E37" s="28"/>
      <c r="F37" s="28"/>
      <c r="G37" s="28"/>
      <c r="H37" s="28"/>
      <c r="I37" s="28"/>
      <c r="J37" s="28"/>
    </row>
    <row r="38" spans="1:20" x14ac:dyDescent="0.25">
      <c r="A38" s="166"/>
      <c r="B38" s="166"/>
      <c r="C38" s="166"/>
      <c r="D38" s="166"/>
      <c r="E38" s="166"/>
      <c r="F38" s="166"/>
    </row>
    <row r="39" spans="1:20" ht="15.75" x14ac:dyDescent="0.25">
      <c r="A39" s="231"/>
      <c r="B39" s="231"/>
      <c r="C39" s="231"/>
      <c r="D39" s="231"/>
      <c r="E39" s="231"/>
      <c r="F39" s="231"/>
    </row>
    <row r="40" spans="1:20" x14ac:dyDescent="0.25">
      <c r="A40" s="166"/>
      <c r="B40" s="166"/>
      <c r="C40" s="166"/>
      <c r="D40" s="166"/>
      <c r="E40" s="166"/>
      <c r="F40" s="166"/>
    </row>
    <row r="41" spans="1:20" x14ac:dyDescent="0.25">
      <c r="A41" s="166"/>
      <c r="B41" s="166"/>
      <c r="C41" s="166"/>
      <c r="D41" s="166"/>
      <c r="E41" s="166"/>
      <c r="F41" s="166"/>
      <c r="J41" s="28"/>
    </row>
    <row r="42" spans="1:20" x14ac:dyDescent="0.25">
      <c r="A42" s="166"/>
      <c r="B42" s="166"/>
      <c r="C42" s="166"/>
      <c r="D42" s="166"/>
      <c r="E42" s="166"/>
      <c r="F42" s="166"/>
      <c r="J42" s="28"/>
    </row>
    <row r="43" spans="1:20" x14ac:dyDescent="0.25">
      <c r="A43" s="166"/>
      <c r="B43" s="166"/>
      <c r="C43" s="166"/>
      <c r="D43" s="166"/>
      <c r="E43" s="166"/>
      <c r="F43" s="166"/>
      <c r="J43" s="28"/>
    </row>
    <row r="44" spans="1:20" x14ac:dyDescent="0.25">
      <c r="A44" s="166"/>
      <c r="B44" s="166"/>
      <c r="C44" s="166"/>
      <c r="D44" s="166"/>
      <c r="E44" s="166"/>
      <c r="F44" s="166"/>
      <c r="J44" s="28"/>
    </row>
    <row r="45" spans="1:20" x14ac:dyDescent="0.25">
      <c r="A45" s="166"/>
      <c r="B45" s="166"/>
      <c r="C45" s="166"/>
      <c r="D45" s="166"/>
      <c r="E45" s="166"/>
      <c r="F45" s="166"/>
      <c r="J45" s="28"/>
    </row>
    <row r="46" spans="1:20" x14ac:dyDescent="0.25">
      <c r="A46" s="166"/>
      <c r="B46" s="166"/>
      <c r="C46" s="166"/>
      <c r="D46" s="166"/>
      <c r="E46" s="166"/>
      <c r="F46" s="166"/>
      <c r="J46" s="28"/>
    </row>
    <row r="47" spans="1:20" x14ac:dyDescent="0.25">
      <c r="A47" s="166"/>
      <c r="B47" s="166"/>
      <c r="C47" s="166"/>
      <c r="D47" s="166"/>
      <c r="E47" s="166"/>
      <c r="F47" s="166"/>
      <c r="J47" s="28"/>
    </row>
    <row r="48" spans="1:20" x14ac:dyDescent="0.25">
      <c r="A48" s="166"/>
      <c r="B48" s="166"/>
      <c r="C48" s="166"/>
      <c r="D48" s="166"/>
      <c r="E48" s="166"/>
      <c r="F48" s="166"/>
      <c r="J48" s="28"/>
    </row>
    <row r="49" spans="1:10" x14ac:dyDescent="0.25">
      <c r="A49" s="166"/>
      <c r="B49" s="166"/>
      <c r="C49" s="166"/>
      <c r="D49" s="166"/>
      <c r="E49" s="166"/>
      <c r="F49" s="166"/>
      <c r="J49" s="28"/>
    </row>
    <row r="50" spans="1:10" x14ac:dyDescent="0.25">
      <c r="A50" s="166"/>
      <c r="B50" s="166"/>
      <c r="C50" s="166"/>
      <c r="D50" s="166"/>
      <c r="E50" s="166"/>
      <c r="F50" s="166"/>
      <c r="J50" s="28"/>
    </row>
    <row r="51" spans="1:10" x14ac:dyDescent="0.25">
      <c r="A51" s="166"/>
      <c r="B51" s="166"/>
      <c r="C51" s="166"/>
      <c r="D51" s="166"/>
      <c r="E51" s="166"/>
      <c r="F51" s="166"/>
      <c r="J51" s="28"/>
    </row>
    <row r="52" spans="1:10" x14ac:dyDescent="0.25">
      <c r="A52" s="166"/>
      <c r="B52" s="166"/>
      <c r="C52" s="166"/>
      <c r="D52" s="166"/>
      <c r="E52" s="166"/>
      <c r="F52" s="166"/>
      <c r="J52" s="28"/>
    </row>
    <row r="53" spans="1:10" x14ac:dyDescent="0.25">
      <c r="A53" s="166"/>
      <c r="B53" s="166"/>
      <c r="C53" s="166"/>
      <c r="D53" s="166"/>
      <c r="E53" s="166"/>
      <c r="F53" s="166"/>
      <c r="J53" s="28"/>
    </row>
    <row r="54" spans="1:10" x14ac:dyDescent="0.25">
      <c r="A54" s="166"/>
      <c r="B54" s="166"/>
      <c r="C54" s="166"/>
      <c r="D54" s="166"/>
      <c r="E54" s="166"/>
      <c r="F54" s="166"/>
      <c r="J54" s="28"/>
    </row>
    <row r="55" spans="1:10" x14ac:dyDescent="0.25">
      <c r="A55" s="166"/>
      <c r="B55" s="166"/>
      <c r="C55" s="166"/>
      <c r="D55" s="166"/>
      <c r="E55" s="166"/>
      <c r="F55" s="166"/>
      <c r="J55" s="28"/>
    </row>
    <row r="56" spans="1:10" x14ac:dyDescent="0.25">
      <c r="A56" s="166"/>
      <c r="B56" s="166"/>
      <c r="C56" s="166"/>
      <c r="D56" s="166"/>
      <c r="E56" s="166"/>
      <c r="F56" s="166"/>
      <c r="J56" s="28"/>
    </row>
    <row r="57" spans="1:10" x14ac:dyDescent="0.25">
      <c r="A57" s="166"/>
      <c r="B57" s="166"/>
      <c r="C57" s="166"/>
      <c r="D57" s="166"/>
      <c r="E57" s="166"/>
      <c r="F57" s="166"/>
      <c r="J57" s="28"/>
    </row>
    <row r="58" spans="1:10" x14ac:dyDescent="0.25">
      <c r="A58" s="166"/>
      <c r="B58" s="166"/>
      <c r="C58" s="166"/>
      <c r="D58" s="166"/>
      <c r="E58" s="166"/>
      <c r="F58" s="166"/>
      <c r="J58" s="28"/>
    </row>
    <row r="59" spans="1:10" x14ac:dyDescent="0.25">
      <c r="A59" s="166"/>
      <c r="B59" s="166"/>
      <c r="C59" s="166"/>
      <c r="D59" s="166"/>
      <c r="E59" s="166"/>
      <c r="F59" s="166"/>
      <c r="J59" s="28"/>
    </row>
    <row r="60" spans="1:10" x14ac:dyDescent="0.25">
      <c r="A60" s="166"/>
      <c r="B60" s="166"/>
      <c r="C60" s="166"/>
      <c r="D60" s="166"/>
      <c r="E60" s="166"/>
      <c r="F60" s="166"/>
      <c r="J60" s="28"/>
    </row>
    <row r="61" spans="1:10" x14ac:dyDescent="0.25">
      <c r="A61" s="166"/>
      <c r="B61" s="166"/>
      <c r="C61" s="166"/>
      <c r="D61" s="166"/>
      <c r="E61" s="166"/>
      <c r="F61" s="166"/>
      <c r="J61" s="28"/>
    </row>
    <row r="62" spans="1:10" x14ac:dyDescent="0.25">
      <c r="A62" s="166"/>
      <c r="B62" s="166"/>
      <c r="C62" s="166"/>
      <c r="D62" s="166"/>
      <c r="E62" s="166"/>
      <c r="F62" s="166"/>
      <c r="J62" s="28"/>
    </row>
    <row r="63" spans="1:10" x14ac:dyDescent="0.25">
      <c r="A63" s="166"/>
      <c r="B63" s="166"/>
      <c r="C63" s="166"/>
      <c r="D63" s="166"/>
      <c r="E63" s="166"/>
      <c r="F63" s="166"/>
      <c r="J63" s="28"/>
    </row>
    <row r="64" spans="1:10" x14ac:dyDescent="0.25">
      <c r="A64" s="166"/>
      <c r="B64" s="166"/>
      <c r="C64" s="166"/>
      <c r="D64" s="166"/>
      <c r="E64" s="166"/>
      <c r="F64" s="166"/>
      <c r="J64" s="28"/>
    </row>
    <row r="65" spans="1:10" x14ac:dyDescent="0.25">
      <c r="A65" s="166"/>
      <c r="B65" s="166"/>
      <c r="C65" s="166"/>
      <c r="D65" s="166"/>
      <c r="E65" s="166"/>
      <c r="F65" s="166"/>
      <c r="J65" s="28"/>
    </row>
    <row r="66" spans="1:10" x14ac:dyDescent="0.25">
      <c r="A66" s="166"/>
      <c r="B66" s="166"/>
      <c r="C66" s="166"/>
      <c r="D66" s="166"/>
      <c r="E66" s="166"/>
      <c r="F66" s="166"/>
      <c r="J66" s="28"/>
    </row>
    <row r="67" spans="1:10" x14ac:dyDescent="0.25">
      <c r="A67" s="166"/>
      <c r="B67" s="166"/>
      <c r="C67" s="166"/>
      <c r="D67" s="166"/>
      <c r="E67" s="166"/>
      <c r="F67" s="166"/>
      <c r="J67" s="28"/>
    </row>
    <row r="78" spans="1:10" x14ac:dyDescent="0.25">
      <c r="B78" s="215"/>
      <c r="C78" s="215"/>
      <c r="D78" s="215"/>
      <c r="E78" s="215"/>
      <c r="F78" s="215"/>
      <c r="G78" s="215"/>
    </row>
    <row r="80" spans="1:10" x14ac:dyDescent="0.25">
      <c r="B80" s="199"/>
    </row>
  </sheetData>
  <mergeCells count="8">
    <mergeCell ref="R35:T35"/>
    <mergeCell ref="S24:S28"/>
    <mergeCell ref="O1:P1"/>
    <mergeCell ref="A18:N18"/>
    <mergeCell ref="H1:I1"/>
    <mergeCell ref="S29:S34"/>
    <mergeCell ref="T24:T28"/>
    <mergeCell ref="T29:T34"/>
  </mergeCells>
  <phoneticPr fontId="1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16BE-8B58-417F-BF78-3DBE65291989}">
  <sheetPr>
    <tabColor theme="8"/>
  </sheetPr>
  <dimension ref="C1:X322"/>
  <sheetViews>
    <sheetView workbookViewId="0">
      <selection activeCell="E24" sqref="E2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0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Julho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22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Tabela101011[[#This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A486-21DA-46BC-80D3-D0C39EAEFEBD}">
  <sheetPr>
    <tabColor theme="8"/>
  </sheetPr>
  <dimension ref="C1:X322"/>
  <sheetViews>
    <sheetView workbookViewId="0">
      <selection activeCell="F10" sqref="F10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0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Agosto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41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Tabela101012[[#This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E369-04B3-4253-B1BE-7F3D267E176A}">
  <sheetPr>
    <tabColor theme="8"/>
  </sheetPr>
  <dimension ref="C1:X322"/>
  <sheetViews>
    <sheetView workbookViewId="0">
      <selection activeCell="D4" sqref="D4:F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0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Setembro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46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Tabela101013[[#This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9" priority="1" operator="lessThan">
      <formula>0</formula>
    </cfRule>
    <cfRule type="cellIs" dxfId="8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2730-82C9-4482-A5DF-6778EBD6C0DB}">
  <sheetPr>
    <tabColor theme="8"/>
  </sheetPr>
  <dimension ref="C1:X322"/>
  <sheetViews>
    <sheetView workbookViewId="0">
      <selection activeCell="D4" sqref="D4:F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0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Outubro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47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Tabela101014[[#This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7" priority="1" operator="lessThan">
      <formula>0</formula>
    </cfRule>
    <cfRule type="cellIs" dxfId="6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D574-7457-4696-9582-C04EA76A7BBD}">
  <sheetPr>
    <tabColor theme="8"/>
  </sheetPr>
  <dimension ref="C1:X322"/>
  <sheetViews>
    <sheetView topLeftCell="I3" workbookViewId="0">
      <selection activeCell="S17" sqref="S17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0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Novembro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48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Tabela101015[[#This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A7D7-BE1C-4720-8A1C-AEA28048A172}">
  <sheetPr>
    <tabColor theme="8"/>
  </sheetPr>
  <dimension ref="C1:X322"/>
  <sheetViews>
    <sheetView workbookViewId="0">
      <selection activeCell="H10" sqref="H10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Dezembro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49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Tabela101016[[#This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5BD85-CAAC-49C4-AB44-A2D91A2BB322}">
  <sheetPr>
    <tabColor theme="9"/>
  </sheetPr>
  <dimension ref="C1:X322"/>
  <sheetViews>
    <sheetView workbookViewId="0">
      <selection activeCell="G14" sqref="G1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0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Modelo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96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">
        <v>12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3" t="s">
        <v>24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4" t="s">
        <v>15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115" t="s">
        <v>89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</v>
      </c>
      <c r="E11" s="85" t="s">
        <v>10</v>
      </c>
      <c r="F11" s="18" t="s">
        <v>11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67" t="s">
        <v>27</v>
      </c>
      <c r="S11" s="6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139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2:W2"/>
    <mergeCell ref="C3:F3"/>
    <mergeCell ref="Q16:R16"/>
    <mergeCell ref="Q19:R19"/>
    <mergeCell ref="H1:O1"/>
    <mergeCell ref="C2:F2"/>
    <mergeCell ref="H2:O2"/>
    <mergeCell ref="Q2:T2"/>
    <mergeCell ref="W7:W8"/>
    <mergeCell ref="V7:V8"/>
  </mergeCells>
  <conditionalFormatting sqref="D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BE0-FF11-4D46-95F4-4899B3804269}">
  <sheetPr codeName="Folha2">
    <tabColor theme="5"/>
  </sheetPr>
  <dimension ref="A1:U177"/>
  <sheetViews>
    <sheetView zoomScaleNormal="100" workbookViewId="0">
      <pane xSplit="1" topLeftCell="B1" activePane="topRight" state="frozen"/>
      <selection pane="topRight" activeCell="G104" sqref="G104"/>
    </sheetView>
  </sheetViews>
  <sheetFormatPr defaultRowHeight="15" x14ac:dyDescent="0.25"/>
  <cols>
    <col min="1" max="1" width="20.5703125" bestFit="1" customWidth="1"/>
    <col min="2" max="2" width="12.7109375" bestFit="1" customWidth="1"/>
    <col min="3" max="3" width="15.28515625" customWidth="1"/>
    <col min="4" max="4" width="15.42578125" bestFit="1" customWidth="1"/>
    <col min="5" max="5" width="19.140625" bestFit="1" customWidth="1"/>
    <col min="6" max="6" width="15.42578125" bestFit="1" customWidth="1"/>
    <col min="7" max="7" width="16.7109375" customWidth="1"/>
    <col min="8" max="8" width="17.42578125" bestFit="1" customWidth="1"/>
    <col min="9" max="9" width="15.140625" customWidth="1"/>
    <col min="10" max="12" width="14.85546875" customWidth="1"/>
    <col min="13" max="14" width="15" customWidth="1"/>
    <col min="15" max="15" width="12" bestFit="1" customWidth="1"/>
    <col min="16" max="17" width="11.85546875" bestFit="1" customWidth="1"/>
    <col min="18" max="19" width="10.85546875" bestFit="1" customWidth="1"/>
    <col min="20" max="20" width="11.85546875" bestFit="1" customWidth="1"/>
    <col min="21" max="21" width="9.42578125" bestFit="1" customWidth="1"/>
  </cols>
  <sheetData>
    <row r="1" spans="1:14" ht="18.75" x14ac:dyDescent="0.25">
      <c r="A1" s="9"/>
      <c r="B1" s="144" t="s">
        <v>13</v>
      </c>
      <c r="C1" s="168" t="s">
        <v>49</v>
      </c>
      <c r="D1" s="168" t="s">
        <v>48</v>
      </c>
      <c r="E1" s="169" t="s">
        <v>47</v>
      </c>
      <c r="F1" s="168" t="s">
        <v>46</v>
      </c>
      <c r="G1" s="168" t="s">
        <v>41</v>
      </c>
      <c r="H1" s="168" t="s">
        <v>22</v>
      </c>
      <c r="I1" s="168" t="s">
        <v>21</v>
      </c>
      <c r="J1" s="168" t="s">
        <v>20</v>
      </c>
      <c r="K1" s="314" t="s">
        <v>19</v>
      </c>
      <c r="L1" s="168" t="s">
        <v>18</v>
      </c>
      <c r="M1" s="168" t="s">
        <v>2</v>
      </c>
      <c r="N1" s="168" t="s">
        <v>16</v>
      </c>
    </row>
    <row r="2" spans="1:14" ht="15.75" x14ac:dyDescent="0.25">
      <c r="A2" s="89" t="s">
        <v>0</v>
      </c>
      <c r="B2" s="42"/>
      <c r="C2" s="81" t="str">
        <f>$A$2</f>
        <v>Recebimentos</v>
      </c>
      <c r="D2" s="81" t="str">
        <f>$A$2</f>
        <v>Recebimentos</v>
      </c>
      <c r="E2" s="81" t="str">
        <f t="shared" ref="E2:N2" si="0">$A$2</f>
        <v>Recebimentos</v>
      </c>
      <c r="F2" s="81" t="str">
        <f t="shared" si="0"/>
        <v>Recebimentos</v>
      </c>
      <c r="G2" s="81" t="str">
        <f t="shared" si="0"/>
        <v>Recebimentos</v>
      </c>
      <c r="H2" s="81" t="str">
        <f t="shared" si="0"/>
        <v>Recebimentos</v>
      </c>
      <c r="I2" s="81" t="str">
        <f t="shared" si="0"/>
        <v>Recebimentos</v>
      </c>
      <c r="J2" s="81" t="str">
        <f t="shared" si="0"/>
        <v>Recebimentos</v>
      </c>
      <c r="K2" s="81" t="str">
        <f t="shared" si="0"/>
        <v>Recebimentos</v>
      </c>
      <c r="L2" s="81" t="str">
        <f t="shared" si="0"/>
        <v>Recebimentos</v>
      </c>
      <c r="M2" s="81" t="str">
        <f t="shared" si="0"/>
        <v>Recebimentos</v>
      </c>
      <c r="N2" s="81" t="str">
        <f t="shared" si="0"/>
        <v>Recebimentos</v>
      </c>
    </row>
    <row r="3" spans="1:14" x14ac:dyDescent="0.25">
      <c r="A3" s="1" t="s">
        <v>113</v>
      </c>
      <c r="B3" s="150">
        <f>SUM(C3:N3)</f>
        <v>0</v>
      </c>
      <c r="C3" s="146">
        <f>Dezembro!F5</f>
        <v>0</v>
      </c>
      <c r="D3" s="146">
        <f>Novembro!F5</f>
        <v>0</v>
      </c>
      <c r="E3" s="146">
        <f>Outubro!F5</f>
        <v>0</v>
      </c>
      <c r="F3" s="146">
        <f>Setembro!F5</f>
        <v>0</v>
      </c>
      <c r="G3" s="146">
        <f>Agosto!F5</f>
        <v>0</v>
      </c>
      <c r="H3" s="146">
        <f>Julho!F5</f>
        <v>0</v>
      </c>
      <c r="I3" s="146">
        <f>Junho!F5</f>
        <v>0</v>
      </c>
      <c r="J3" s="146">
        <f>Maio!F5</f>
        <v>0</v>
      </c>
      <c r="K3" s="146">
        <f>Abril!F5</f>
        <v>0</v>
      </c>
      <c r="L3" s="146">
        <f>Março!F5</f>
        <v>0</v>
      </c>
      <c r="M3" s="146">
        <f>Fevereiro!F5</f>
        <v>0</v>
      </c>
      <c r="N3" s="146">
        <f>Janeiro!F5</f>
        <v>0</v>
      </c>
    </row>
    <row r="4" spans="1:14" x14ac:dyDescent="0.25">
      <c r="A4" s="1" t="s">
        <v>114</v>
      </c>
      <c r="B4" s="150">
        <f>SUM(C4:N4)</f>
        <v>0</v>
      </c>
      <c r="C4" s="146">
        <f>Dezembro!F6</f>
        <v>0</v>
      </c>
      <c r="D4" s="146">
        <f>Novembro!F6</f>
        <v>0</v>
      </c>
      <c r="E4" s="146">
        <f>Outubro!F6</f>
        <v>0</v>
      </c>
      <c r="F4" s="146">
        <f>Setembro!F6</f>
        <v>0</v>
      </c>
      <c r="G4" s="146">
        <f>Agosto!F6</f>
        <v>0</v>
      </c>
      <c r="H4" s="146">
        <f>Julho!F6</f>
        <v>0</v>
      </c>
      <c r="I4" s="146">
        <f>Junho!F6</f>
        <v>0</v>
      </c>
      <c r="J4" s="146">
        <f>Maio!F6</f>
        <v>0</v>
      </c>
      <c r="K4" s="146">
        <f>Abril!F6</f>
        <v>0</v>
      </c>
      <c r="L4" s="146">
        <f>Março!F6</f>
        <v>0</v>
      </c>
      <c r="M4" s="146">
        <f>Fevereiro!F6</f>
        <v>0</v>
      </c>
      <c r="N4" s="146">
        <f>Janeiro!F6</f>
        <v>0</v>
      </c>
    </row>
    <row r="5" spans="1:14" x14ac:dyDescent="0.25">
      <c r="A5" s="1" t="s">
        <v>115</v>
      </c>
      <c r="B5" s="150">
        <f t="shared" ref="B5" si="1">SUM(C5:N5)</f>
        <v>0</v>
      </c>
      <c r="C5" s="146">
        <f>Dezembro!F7</f>
        <v>0</v>
      </c>
      <c r="D5" s="146">
        <f>Novembro!F7</f>
        <v>0</v>
      </c>
      <c r="E5" s="146">
        <f>Outubro!F7</f>
        <v>0</v>
      </c>
      <c r="F5" s="146">
        <f>Setembro!F7</f>
        <v>0</v>
      </c>
      <c r="G5" s="146">
        <f>Agosto!F7</f>
        <v>0</v>
      </c>
      <c r="H5" s="146">
        <f>Julho!F7</f>
        <v>0</v>
      </c>
      <c r="I5" s="146">
        <f>Junho!F7</f>
        <v>0</v>
      </c>
      <c r="J5" s="146">
        <f>Maio!F7</f>
        <v>0</v>
      </c>
      <c r="K5" s="146">
        <f>Abril!F7</f>
        <v>0</v>
      </c>
      <c r="L5" s="146">
        <f>Março!F7</f>
        <v>0</v>
      </c>
      <c r="M5" s="146">
        <f>Fevereiro!F7</f>
        <v>0</v>
      </c>
      <c r="N5" s="146">
        <f>Janeiro!F7</f>
        <v>0</v>
      </c>
    </row>
    <row r="6" spans="1:14" x14ac:dyDescent="0.25">
      <c r="A6" s="1" t="s">
        <v>116</v>
      </c>
      <c r="B6" s="150">
        <f>SUM(C6:N6)</f>
        <v>0</v>
      </c>
      <c r="C6" s="146">
        <f>Dezembro!F8</f>
        <v>0</v>
      </c>
      <c r="D6" s="146">
        <f>Novembro!F8</f>
        <v>0</v>
      </c>
      <c r="E6" s="146">
        <f>Outubro!F8</f>
        <v>0</v>
      </c>
      <c r="F6" s="146">
        <f>Setembro!F8</f>
        <v>0</v>
      </c>
      <c r="G6" s="146">
        <f>Agosto!F8</f>
        <v>0</v>
      </c>
      <c r="H6" s="146">
        <f>Julho!F8</f>
        <v>0</v>
      </c>
      <c r="I6" s="146">
        <f>Junho!F8</f>
        <v>0</v>
      </c>
      <c r="J6" s="146">
        <f>Maio!F8</f>
        <v>0</v>
      </c>
      <c r="K6" s="146">
        <f>Abril!F8</f>
        <v>0</v>
      </c>
      <c r="L6" s="146">
        <f>Março!F8</f>
        <v>0</v>
      </c>
      <c r="M6" s="146">
        <f>Fevereiro!F8</f>
        <v>0</v>
      </c>
      <c r="N6" s="146">
        <f>Janeiro!F8</f>
        <v>0</v>
      </c>
    </row>
    <row r="7" spans="1:14" ht="15.75" x14ac:dyDescent="0.25">
      <c r="A7" s="90" t="s">
        <v>3</v>
      </c>
      <c r="B7" s="151">
        <f>SUM(C7:N7)</f>
        <v>0</v>
      </c>
      <c r="C7" s="147">
        <f t="shared" ref="C7:M7" si="2">SUM(C3:C6)</f>
        <v>0</v>
      </c>
      <c r="D7" s="147">
        <f t="shared" si="2"/>
        <v>0</v>
      </c>
      <c r="E7" s="147">
        <f t="shared" si="2"/>
        <v>0</v>
      </c>
      <c r="F7" s="147">
        <f t="shared" si="2"/>
        <v>0</v>
      </c>
      <c r="G7" s="147">
        <f t="shared" si="2"/>
        <v>0</v>
      </c>
      <c r="H7" s="147">
        <f t="shared" si="2"/>
        <v>0</v>
      </c>
      <c r="I7" s="147">
        <f t="shared" si="2"/>
        <v>0</v>
      </c>
      <c r="J7" s="147">
        <f t="shared" si="2"/>
        <v>0</v>
      </c>
      <c r="K7" s="147">
        <f t="shared" si="2"/>
        <v>0</v>
      </c>
      <c r="L7" s="147">
        <f t="shared" si="2"/>
        <v>0</v>
      </c>
      <c r="M7" s="147">
        <f t="shared" si="2"/>
        <v>0</v>
      </c>
      <c r="N7" s="147">
        <f>SUM(N3:N6)</f>
        <v>0</v>
      </c>
    </row>
    <row r="8" spans="1:14" x14ac:dyDescent="0.25">
      <c r="A8" s="286"/>
      <c r="B8" s="200"/>
      <c r="C8" s="22"/>
      <c r="D8" s="1"/>
      <c r="E8" s="1"/>
      <c r="F8" s="1"/>
      <c r="G8" s="1"/>
      <c r="H8" s="1"/>
      <c r="I8" s="1"/>
      <c r="J8" s="22"/>
      <c r="K8" s="209"/>
      <c r="L8" s="209"/>
      <c r="M8" s="209"/>
      <c r="N8" s="209"/>
    </row>
    <row r="9" spans="1:14" ht="15.75" x14ac:dyDescent="0.25">
      <c r="A9" s="89" t="s">
        <v>36</v>
      </c>
      <c r="B9" s="42"/>
      <c r="C9" s="34" t="str">
        <f>$A$9</f>
        <v>Despesas</v>
      </c>
      <c r="D9" s="34" t="str">
        <f t="shared" ref="D9:N9" si="3">$A$9</f>
        <v>Despesas</v>
      </c>
      <c r="E9" s="34" t="str">
        <f t="shared" si="3"/>
        <v>Despesas</v>
      </c>
      <c r="F9" s="34" t="str">
        <f t="shared" si="3"/>
        <v>Despesas</v>
      </c>
      <c r="G9" s="34" t="str">
        <f t="shared" si="3"/>
        <v>Despesas</v>
      </c>
      <c r="H9" s="34" t="str">
        <f t="shared" si="3"/>
        <v>Despesas</v>
      </c>
      <c r="I9" s="34" t="str">
        <f t="shared" si="3"/>
        <v>Despesas</v>
      </c>
      <c r="J9" s="34" t="str">
        <f t="shared" si="3"/>
        <v>Despesas</v>
      </c>
      <c r="K9" s="34" t="str">
        <f t="shared" si="3"/>
        <v>Despesas</v>
      </c>
      <c r="L9" s="34" t="str">
        <f t="shared" si="3"/>
        <v>Despesas</v>
      </c>
      <c r="M9" s="34" t="str">
        <f t="shared" si="3"/>
        <v>Despesas</v>
      </c>
      <c r="N9" s="34" t="str">
        <f t="shared" si="3"/>
        <v>Despesas</v>
      </c>
    </row>
    <row r="10" spans="1:14" x14ac:dyDescent="0.25">
      <c r="A10" s="88" t="s">
        <v>117</v>
      </c>
      <c r="B10" s="43">
        <f>SUM(C10:N10)</f>
        <v>0</v>
      </c>
      <c r="C10" s="47">
        <f>C11+C12</f>
        <v>0</v>
      </c>
      <c r="D10" s="47">
        <f t="shared" ref="D10:N10" si="4">D11+D12</f>
        <v>0</v>
      </c>
      <c r="E10" s="47">
        <f t="shared" si="4"/>
        <v>0</v>
      </c>
      <c r="F10" s="47">
        <f t="shared" si="4"/>
        <v>0</v>
      </c>
      <c r="G10" s="47">
        <f t="shared" si="4"/>
        <v>0</v>
      </c>
      <c r="H10" s="47">
        <f t="shared" si="4"/>
        <v>0</v>
      </c>
      <c r="I10" s="47">
        <f t="shared" si="4"/>
        <v>0</v>
      </c>
      <c r="J10" s="47">
        <f t="shared" si="4"/>
        <v>0</v>
      </c>
      <c r="K10" s="47">
        <f t="shared" si="4"/>
        <v>0</v>
      </c>
      <c r="L10" s="47">
        <f t="shared" si="4"/>
        <v>0</v>
      </c>
      <c r="M10" s="47">
        <f t="shared" si="4"/>
        <v>0</v>
      </c>
      <c r="N10" s="47">
        <f t="shared" si="4"/>
        <v>0</v>
      </c>
    </row>
    <row r="11" spans="1:14" x14ac:dyDescent="0.25">
      <c r="A11" s="87" t="s">
        <v>118</v>
      </c>
      <c r="B11" s="149">
        <f>SUM(C11:N11)</f>
        <v>0</v>
      </c>
      <c r="C11" s="148">
        <f>Dezembro!F13</f>
        <v>0</v>
      </c>
      <c r="D11" s="148">
        <f>Novembro!F13</f>
        <v>0</v>
      </c>
      <c r="E11" s="148">
        <f>Outubro!F13</f>
        <v>0</v>
      </c>
      <c r="F11" s="148">
        <f>Setembro!F13</f>
        <v>0</v>
      </c>
      <c r="G11" s="148">
        <f>Agosto!F13</f>
        <v>0</v>
      </c>
      <c r="H11" s="148">
        <f>Julho!F13</f>
        <v>0</v>
      </c>
      <c r="I11" s="148">
        <f>Junho!F13</f>
        <v>0</v>
      </c>
      <c r="J11" s="148">
        <f>Maio!F13</f>
        <v>0</v>
      </c>
      <c r="K11" s="148">
        <f>Abril!F13</f>
        <v>0</v>
      </c>
      <c r="L11" s="148">
        <f>Março!F13</f>
        <v>0</v>
      </c>
      <c r="M11" s="148">
        <f>Fevereiro!F13</f>
        <v>0</v>
      </c>
      <c r="N11" s="148">
        <f>Janeiro!F13</f>
        <v>0</v>
      </c>
    </row>
    <row r="12" spans="1:14" x14ac:dyDescent="0.25">
      <c r="A12" s="87" t="s">
        <v>119</v>
      </c>
      <c r="B12" s="149">
        <f>SUM(C12:N12)</f>
        <v>0</v>
      </c>
      <c r="C12" s="148">
        <f>Dezembro!F14</f>
        <v>0</v>
      </c>
      <c r="D12" s="148">
        <f>Novembro!F14</f>
        <v>0</v>
      </c>
      <c r="E12" s="148">
        <f>Outubro!F14</f>
        <v>0</v>
      </c>
      <c r="F12" s="148">
        <f>Setembro!F14</f>
        <v>0</v>
      </c>
      <c r="G12" s="148">
        <f>Agosto!F14</f>
        <v>0</v>
      </c>
      <c r="H12" s="148">
        <f>Julho!F14</f>
        <v>0</v>
      </c>
      <c r="I12" s="148">
        <f>Junho!F14</f>
        <v>0</v>
      </c>
      <c r="J12" s="148">
        <f>Maio!F14</f>
        <v>0</v>
      </c>
      <c r="K12" s="148">
        <f>Abril!F14</f>
        <v>0</v>
      </c>
      <c r="L12" s="148">
        <f>Março!F14</f>
        <v>0</v>
      </c>
      <c r="M12" s="148">
        <f>Fevereiro!F14</f>
        <v>0</v>
      </c>
      <c r="N12" s="148">
        <f>Janeiro!F14</f>
        <v>0</v>
      </c>
    </row>
    <row r="13" spans="1:14" x14ac:dyDescent="0.25">
      <c r="A13" s="88" t="s">
        <v>120</v>
      </c>
      <c r="B13" s="43">
        <f>SUM(B14:B18)</f>
        <v>0</v>
      </c>
      <c r="C13" s="47">
        <f>SUM(C14:C18)</f>
        <v>0</v>
      </c>
      <c r="D13" s="47">
        <f t="shared" ref="D13:N13" si="5">SUM(D14:D18)</f>
        <v>0</v>
      </c>
      <c r="E13" s="47">
        <f t="shared" si="5"/>
        <v>0</v>
      </c>
      <c r="F13" s="47">
        <f t="shared" si="5"/>
        <v>0</v>
      </c>
      <c r="G13" s="47">
        <f t="shared" si="5"/>
        <v>0</v>
      </c>
      <c r="H13" s="47">
        <f t="shared" si="5"/>
        <v>0</v>
      </c>
      <c r="I13" s="47">
        <f t="shared" si="5"/>
        <v>0</v>
      </c>
      <c r="J13" s="47">
        <f t="shared" si="5"/>
        <v>0</v>
      </c>
      <c r="K13" s="47">
        <f t="shared" si="5"/>
        <v>0</v>
      </c>
      <c r="L13" s="47">
        <f t="shared" si="5"/>
        <v>0</v>
      </c>
      <c r="M13" s="47">
        <f t="shared" si="5"/>
        <v>0</v>
      </c>
      <c r="N13" s="47">
        <f t="shared" si="5"/>
        <v>0</v>
      </c>
    </row>
    <row r="14" spans="1:14" x14ac:dyDescent="0.25">
      <c r="A14" s="2" t="s">
        <v>121</v>
      </c>
      <c r="B14" s="149">
        <f>SUM(C14:N14)</f>
        <v>0</v>
      </c>
      <c r="C14" s="148">
        <f>Dezembro!F16</f>
        <v>0</v>
      </c>
      <c r="D14" s="148">
        <f>Novembro!F16</f>
        <v>0</v>
      </c>
      <c r="E14" s="148">
        <f>Outubro!F16</f>
        <v>0</v>
      </c>
      <c r="F14" s="148">
        <f>Setembro!F16</f>
        <v>0</v>
      </c>
      <c r="G14" s="148">
        <f>Agosto!F16</f>
        <v>0</v>
      </c>
      <c r="H14" s="148">
        <f>Julho!F16</f>
        <v>0</v>
      </c>
      <c r="I14" s="148">
        <f>Junho!F16</f>
        <v>0</v>
      </c>
      <c r="J14" s="148">
        <f>Maio!F16</f>
        <v>0</v>
      </c>
      <c r="K14" s="148">
        <f>Abril!F16</f>
        <v>0</v>
      </c>
      <c r="L14" s="148">
        <f>Março!F16</f>
        <v>0</v>
      </c>
      <c r="M14" s="148">
        <f>Fevereiro!F16</f>
        <v>0</v>
      </c>
      <c r="N14" s="148">
        <f>Janeiro!F16</f>
        <v>0</v>
      </c>
    </row>
    <row r="15" spans="1:14" x14ac:dyDescent="0.25">
      <c r="A15" s="87" t="s">
        <v>122</v>
      </c>
      <c r="B15" s="149">
        <f>SUM(C15:N15)</f>
        <v>0</v>
      </c>
      <c r="C15" s="148">
        <f>Dezembro!F17</f>
        <v>0</v>
      </c>
      <c r="D15" s="148">
        <f>Novembro!F17</f>
        <v>0</v>
      </c>
      <c r="E15" s="148">
        <f>Outubro!F17</f>
        <v>0</v>
      </c>
      <c r="F15" s="148">
        <f>Setembro!F17</f>
        <v>0</v>
      </c>
      <c r="G15" s="148">
        <f>Agosto!F17</f>
        <v>0</v>
      </c>
      <c r="H15" s="148">
        <f>Julho!F17</f>
        <v>0</v>
      </c>
      <c r="I15" s="148">
        <f>Junho!F17</f>
        <v>0</v>
      </c>
      <c r="J15" s="148">
        <f>Maio!F17</f>
        <v>0</v>
      </c>
      <c r="K15" s="148">
        <f>Abril!F17</f>
        <v>0</v>
      </c>
      <c r="L15" s="148">
        <f>Março!F17</f>
        <v>0</v>
      </c>
      <c r="M15" s="148">
        <f>Fevereiro!F17</f>
        <v>0</v>
      </c>
      <c r="N15" s="148">
        <f>Janeiro!F17</f>
        <v>0</v>
      </c>
    </row>
    <row r="16" spans="1:14" x14ac:dyDescent="0.25">
      <c r="A16" s="87" t="s">
        <v>123</v>
      </c>
      <c r="B16" s="149">
        <f>SUM(C16:N16)</f>
        <v>0</v>
      </c>
      <c r="C16" s="148">
        <f>Dezembro!F18</f>
        <v>0</v>
      </c>
      <c r="D16" s="148">
        <f>Novembro!F18</f>
        <v>0</v>
      </c>
      <c r="E16" s="148">
        <f>Outubro!F18</f>
        <v>0</v>
      </c>
      <c r="F16" s="148">
        <f>Setembro!F18</f>
        <v>0</v>
      </c>
      <c r="G16" s="148">
        <f>Agosto!F18</f>
        <v>0</v>
      </c>
      <c r="H16" s="148">
        <f>Julho!F18</f>
        <v>0</v>
      </c>
      <c r="I16" s="148">
        <f>Junho!F18</f>
        <v>0</v>
      </c>
      <c r="J16" s="148">
        <f>Maio!F18</f>
        <v>0</v>
      </c>
      <c r="K16" s="148">
        <f>Abril!F18</f>
        <v>0</v>
      </c>
      <c r="L16" s="148">
        <f>Março!F18</f>
        <v>0</v>
      </c>
      <c r="M16" s="148">
        <f>Fevereiro!F18</f>
        <v>0</v>
      </c>
      <c r="N16" s="148">
        <f>Janeiro!F18</f>
        <v>0</v>
      </c>
    </row>
    <row r="17" spans="1:16" x14ac:dyDescent="0.25">
      <c r="A17" s="2" t="s">
        <v>124</v>
      </c>
      <c r="B17" s="149">
        <f t="shared" ref="B17:B18" si="6">SUM(C17:N17)</f>
        <v>0</v>
      </c>
      <c r="C17" s="148">
        <f>Dezembro!F19</f>
        <v>0</v>
      </c>
      <c r="D17" s="148">
        <f>Novembro!F19</f>
        <v>0</v>
      </c>
      <c r="E17" s="148">
        <f>Outubro!F19</f>
        <v>0</v>
      </c>
      <c r="F17" s="148">
        <f>Setembro!F19</f>
        <v>0</v>
      </c>
      <c r="G17" s="148">
        <f>Agosto!F19</f>
        <v>0</v>
      </c>
      <c r="H17" s="148">
        <f>Julho!F19</f>
        <v>0</v>
      </c>
      <c r="I17" s="148">
        <f>Junho!F19</f>
        <v>0</v>
      </c>
      <c r="J17" s="148">
        <f>Maio!F19</f>
        <v>0</v>
      </c>
      <c r="K17" s="148">
        <f>Abril!F19</f>
        <v>0</v>
      </c>
      <c r="L17" s="148">
        <f>Março!F19</f>
        <v>0</v>
      </c>
      <c r="M17" s="148">
        <f>Fevereiro!F19</f>
        <v>0</v>
      </c>
      <c r="N17" s="148">
        <f>Janeiro!F19</f>
        <v>0</v>
      </c>
    </row>
    <row r="18" spans="1:16" x14ac:dyDescent="0.25">
      <c r="A18" s="2" t="s">
        <v>125</v>
      </c>
      <c r="B18" s="149">
        <f t="shared" si="6"/>
        <v>0</v>
      </c>
      <c r="C18" s="148">
        <f>Dezembro!F20</f>
        <v>0</v>
      </c>
      <c r="D18" s="148">
        <f>Novembro!F20</f>
        <v>0</v>
      </c>
      <c r="E18" s="148">
        <f>Outubro!F20</f>
        <v>0</v>
      </c>
      <c r="F18" s="148">
        <f>Setembro!F20</f>
        <v>0</v>
      </c>
      <c r="G18" s="148">
        <f>Agosto!F20</f>
        <v>0</v>
      </c>
      <c r="H18" s="148">
        <f>Julho!F20</f>
        <v>0</v>
      </c>
      <c r="I18" s="148">
        <f>Junho!F20</f>
        <v>0</v>
      </c>
      <c r="J18" s="148">
        <f>Maio!F20</f>
        <v>0</v>
      </c>
      <c r="K18" s="148">
        <f>Abril!F20</f>
        <v>0</v>
      </c>
      <c r="L18" s="148">
        <f>Março!F20</f>
        <v>0</v>
      </c>
      <c r="M18" s="148">
        <f>Fevereiro!F20</f>
        <v>0</v>
      </c>
      <c r="N18" s="148">
        <f>Janeiro!F20</f>
        <v>0</v>
      </c>
    </row>
    <row r="19" spans="1:16" x14ac:dyDescent="0.25">
      <c r="A19" s="97" t="s">
        <v>126</v>
      </c>
      <c r="B19" s="98">
        <f>SUM(C19:N19)</f>
        <v>0</v>
      </c>
      <c r="C19" s="93">
        <f>Dezembro!F21</f>
        <v>0</v>
      </c>
      <c r="D19" s="93">
        <f>Novembro!F21</f>
        <v>0</v>
      </c>
      <c r="E19" s="93">
        <f>Outubro!F21</f>
        <v>0</v>
      </c>
      <c r="F19" s="93">
        <f>Setembro!F21</f>
        <v>0</v>
      </c>
      <c r="G19" s="93">
        <f>Agosto!F21</f>
        <v>0</v>
      </c>
      <c r="H19" s="93">
        <f>Julho!F21</f>
        <v>0</v>
      </c>
      <c r="I19" s="93">
        <f>Junho!F21</f>
        <v>0</v>
      </c>
      <c r="J19" s="93">
        <f>Maio!F21</f>
        <v>0</v>
      </c>
      <c r="K19" s="93">
        <f>Abril!F21</f>
        <v>0</v>
      </c>
      <c r="L19" s="93">
        <f>Março!F21</f>
        <v>0</v>
      </c>
      <c r="M19" s="93">
        <f>Fevereiro!F21</f>
        <v>0</v>
      </c>
      <c r="N19" s="93">
        <f>Janeiro!F21</f>
        <v>0</v>
      </c>
    </row>
    <row r="20" spans="1:16" x14ac:dyDescent="0.25">
      <c r="A20" s="88" t="s">
        <v>127</v>
      </c>
      <c r="B20" s="98">
        <f>SUM(B21:B23)</f>
        <v>0</v>
      </c>
      <c r="C20" s="93">
        <f>SUM(C21:C23)</f>
        <v>0</v>
      </c>
      <c r="D20" s="93">
        <f t="shared" ref="D20:N20" si="7">SUM(D21:D23)</f>
        <v>0</v>
      </c>
      <c r="E20" s="93">
        <f t="shared" si="7"/>
        <v>0</v>
      </c>
      <c r="F20" s="93">
        <f t="shared" si="7"/>
        <v>0</v>
      </c>
      <c r="G20" s="93">
        <f t="shared" si="7"/>
        <v>0</v>
      </c>
      <c r="H20" s="93">
        <f t="shared" si="7"/>
        <v>0</v>
      </c>
      <c r="I20" s="93">
        <f t="shared" si="7"/>
        <v>0</v>
      </c>
      <c r="J20" s="93">
        <f t="shared" si="7"/>
        <v>0</v>
      </c>
      <c r="K20" s="93">
        <f t="shared" si="7"/>
        <v>0</v>
      </c>
      <c r="L20" s="93">
        <f t="shared" si="7"/>
        <v>0</v>
      </c>
      <c r="M20" s="93">
        <f t="shared" si="7"/>
        <v>0</v>
      </c>
      <c r="N20" s="93">
        <f t="shared" si="7"/>
        <v>0</v>
      </c>
    </row>
    <row r="21" spans="1:16" x14ac:dyDescent="0.25">
      <c r="A21" s="2" t="s">
        <v>128</v>
      </c>
      <c r="B21" s="148">
        <f>SUM(C21:N21)</f>
        <v>0</v>
      </c>
      <c r="C21" s="148">
        <f>Dezembro!F23</f>
        <v>0</v>
      </c>
      <c r="D21" s="148">
        <f>Novembro!F23</f>
        <v>0</v>
      </c>
      <c r="E21" s="148">
        <f>Outubro!F23</f>
        <v>0</v>
      </c>
      <c r="F21" s="148">
        <f>Setembro!F23</f>
        <v>0</v>
      </c>
      <c r="G21" s="148">
        <f>Agosto!F23</f>
        <v>0</v>
      </c>
      <c r="H21" s="148">
        <f>Julho!F23</f>
        <v>0</v>
      </c>
      <c r="I21" s="148">
        <f>Junho!F23</f>
        <v>0</v>
      </c>
      <c r="J21" s="148">
        <f>Maio!F23</f>
        <v>0</v>
      </c>
      <c r="K21" s="148">
        <f>Abril!F23</f>
        <v>0</v>
      </c>
      <c r="L21" s="148">
        <f>Março!F23</f>
        <v>0</v>
      </c>
      <c r="M21" s="148">
        <f>Fevereiro!F23</f>
        <v>0</v>
      </c>
      <c r="N21" s="148">
        <f>Janeiro!F23</f>
        <v>0</v>
      </c>
    </row>
    <row r="22" spans="1:16" x14ac:dyDescent="0.25">
      <c r="A22" s="87" t="s">
        <v>129</v>
      </c>
      <c r="B22" s="148">
        <f>SUM(C22:N22)</f>
        <v>0</v>
      </c>
      <c r="C22" s="148">
        <f>Dezembro!F24</f>
        <v>0</v>
      </c>
      <c r="D22" s="148">
        <f>Novembro!F24</f>
        <v>0</v>
      </c>
      <c r="E22" s="148">
        <f>Outubro!F24</f>
        <v>0</v>
      </c>
      <c r="F22" s="148">
        <f>Setembro!F24</f>
        <v>0</v>
      </c>
      <c r="G22" s="148">
        <f>Agosto!F24</f>
        <v>0</v>
      </c>
      <c r="H22" s="148">
        <f>Julho!F24</f>
        <v>0</v>
      </c>
      <c r="I22" s="148">
        <f>Junho!F24</f>
        <v>0</v>
      </c>
      <c r="J22" s="148">
        <f>Maio!F24</f>
        <v>0</v>
      </c>
      <c r="K22" s="148">
        <f>Abril!F24</f>
        <v>0</v>
      </c>
      <c r="L22" s="148">
        <f>Março!F24</f>
        <v>0</v>
      </c>
      <c r="M22" s="148">
        <f>Fevereiro!F24</f>
        <v>0</v>
      </c>
      <c r="N22" s="148">
        <f>Janeiro!F24</f>
        <v>0</v>
      </c>
    </row>
    <row r="23" spans="1:16" x14ac:dyDescent="0.25">
      <c r="A23" s="87" t="s">
        <v>130</v>
      </c>
      <c r="B23" s="148">
        <f>SUM(C23:N23)</f>
        <v>0</v>
      </c>
      <c r="C23" s="148">
        <f>Dezembro!F25</f>
        <v>0</v>
      </c>
      <c r="D23" s="148">
        <f>Novembro!F25</f>
        <v>0</v>
      </c>
      <c r="E23" s="148">
        <f>Outubro!F25</f>
        <v>0</v>
      </c>
      <c r="F23" s="148">
        <f>Setembro!F25</f>
        <v>0</v>
      </c>
      <c r="G23" s="148">
        <f>Agosto!F25</f>
        <v>0</v>
      </c>
      <c r="H23" s="148">
        <f>Julho!F25</f>
        <v>0</v>
      </c>
      <c r="I23" s="148">
        <f>Junho!F25</f>
        <v>0</v>
      </c>
      <c r="J23" s="148">
        <f>Maio!F25</f>
        <v>0</v>
      </c>
      <c r="K23" s="148">
        <f>Abril!F25</f>
        <v>0</v>
      </c>
      <c r="L23" s="148">
        <f>Março!F25</f>
        <v>0</v>
      </c>
      <c r="M23" s="148">
        <f>Fevereiro!F25</f>
        <v>0</v>
      </c>
      <c r="N23" s="148">
        <f>Janeiro!F25</f>
        <v>0</v>
      </c>
    </row>
    <row r="24" spans="1:16" x14ac:dyDescent="0.25">
      <c r="A24" s="88" t="s">
        <v>131</v>
      </c>
      <c r="B24" s="98">
        <f t="shared" ref="B24" si="8">SUM(C24:N24)</f>
        <v>0</v>
      </c>
      <c r="C24" s="93">
        <f>Dezembro!F26</f>
        <v>0</v>
      </c>
      <c r="D24" s="47">
        <f>Novembro!F26</f>
        <v>0</v>
      </c>
      <c r="E24" s="93">
        <f>Outubro!F26</f>
        <v>0</v>
      </c>
      <c r="F24" s="93">
        <f>Setembro!F26</f>
        <v>0</v>
      </c>
      <c r="G24" s="93">
        <f>Agosto!F26</f>
        <v>0</v>
      </c>
      <c r="H24" s="93">
        <f>Julho!F26</f>
        <v>0</v>
      </c>
      <c r="I24" s="93">
        <f>Junho!F26</f>
        <v>0</v>
      </c>
      <c r="J24" s="93">
        <f>Maio!F26</f>
        <v>0</v>
      </c>
      <c r="K24" s="93">
        <f>Abril!F26</f>
        <v>0</v>
      </c>
      <c r="L24" s="93">
        <f>Março!F26</f>
        <v>0</v>
      </c>
      <c r="M24" s="93">
        <f>Fevereiro!F26</f>
        <v>0</v>
      </c>
      <c r="N24" s="93"/>
    </row>
    <row r="25" spans="1:16" ht="15.75" x14ac:dyDescent="0.25">
      <c r="A25" s="122" t="s">
        <v>6</v>
      </c>
      <c r="B25" s="80">
        <f>B24+B20+B19+B13+B10</f>
        <v>0</v>
      </c>
      <c r="C25" s="80">
        <f t="shared" ref="C25:L25" si="9">C24+C20+C19+C13+C10</f>
        <v>0</v>
      </c>
      <c r="D25" s="80">
        <f t="shared" si="9"/>
        <v>0</v>
      </c>
      <c r="E25" s="80">
        <f t="shared" si="9"/>
        <v>0</v>
      </c>
      <c r="F25" s="80">
        <f t="shared" si="9"/>
        <v>0</v>
      </c>
      <c r="G25" s="80">
        <f t="shared" si="9"/>
        <v>0</v>
      </c>
      <c r="H25" s="80">
        <f t="shared" si="9"/>
        <v>0</v>
      </c>
      <c r="I25" s="80">
        <f t="shared" si="9"/>
        <v>0</v>
      </c>
      <c r="J25" s="80">
        <f t="shared" si="9"/>
        <v>0</v>
      </c>
      <c r="K25" s="80">
        <f t="shared" si="9"/>
        <v>0</v>
      </c>
      <c r="L25" s="80">
        <f t="shared" si="9"/>
        <v>0</v>
      </c>
      <c r="M25" s="80">
        <f>M24+M20+M19+M13+M10</f>
        <v>0</v>
      </c>
      <c r="N25" s="80">
        <f>N24+N20+N19+N13+N10</f>
        <v>0</v>
      </c>
    </row>
    <row r="26" spans="1:16" x14ac:dyDescent="0.25">
      <c r="A26" s="287"/>
      <c r="B26" s="285"/>
      <c r="C26" s="357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9"/>
    </row>
    <row r="27" spans="1:16" x14ac:dyDescent="0.25">
      <c r="A27" s="86"/>
      <c r="B27" s="44"/>
      <c r="C27" s="94"/>
      <c r="D27" s="94"/>
      <c r="E27" s="94"/>
      <c r="F27" s="94"/>
      <c r="G27" s="94"/>
      <c r="H27" s="80"/>
      <c r="I27" s="80"/>
      <c r="J27" s="80"/>
      <c r="K27" s="39"/>
      <c r="L27" s="40"/>
      <c r="M27" s="40"/>
      <c r="N27" s="40"/>
    </row>
    <row r="28" spans="1:16" x14ac:dyDescent="0.25">
      <c r="A28" s="36" t="str">
        <f>A7</f>
        <v>Total Recebimentos</v>
      </c>
      <c r="B28" s="45">
        <f>SUM(C28:N28)</f>
        <v>0</v>
      </c>
      <c r="C28" s="48">
        <f>C7</f>
        <v>0</v>
      </c>
      <c r="D28" s="48">
        <f t="shared" ref="D28:M28" si="10">D7</f>
        <v>0</v>
      </c>
      <c r="E28" s="48">
        <f t="shared" si="10"/>
        <v>0</v>
      </c>
      <c r="F28" s="48">
        <f>F7</f>
        <v>0</v>
      </c>
      <c r="G28" s="48">
        <f t="shared" si="10"/>
        <v>0</v>
      </c>
      <c r="H28" s="48">
        <f t="shared" si="10"/>
        <v>0</v>
      </c>
      <c r="I28" s="48">
        <f t="shared" si="10"/>
        <v>0</v>
      </c>
      <c r="J28" s="48">
        <f t="shared" si="10"/>
        <v>0</v>
      </c>
      <c r="K28" s="48">
        <f t="shared" si="10"/>
        <v>0</v>
      </c>
      <c r="L28" s="48">
        <f t="shared" si="10"/>
        <v>0</v>
      </c>
      <c r="M28" s="48">
        <f t="shared" si="10"/>
        <v>0</v>
      </c>
      <c r="N28" s="48">
        <f>N7</f>
        <v>0</v>
      </c>
    </row>
    <row r="29" spans="1:16" ht="15.75" x14ac:dyDescent="0.25">
      <c r="A29" s="37" t="s">
        <v>6</v>
      </c>
      <c r="B29" s="46">
        <f>B25</f>
        <v>0</v>
      </c>
      <c r="C29" s="46">
        <f t="shared" ref="C29:N29" si="11">C25</f>
        <v>0</v>
      </c>
      <c r="D29" s="46">
        <f t="shared" si="11"/>
        <v>0</v>
      </c>
      <c r="E29" s="46">
        <f t="shared" si="11"/>
        <v>0</v>
      </c>
      <c r="F29" s="46">
        <f t="shared" si="11"/>
        <v>0</v>
      </c>
      <c r="G29" s="46">
        <f t="shared" si="11"/>
        <v>0</v>
      </c>
      <c r="H29" s="46">
        <f t="shared" si="11"/>
        <v>0</v>
      </c>
      <c r="I29" s="46">
        <f t="shared" si="11"/>
        <v>0</v>
      </c>
      <c r="J29" s="46">
        <f t="shared" si="11"/>
        <v>0</v>
      </c>
      <c r="K29" s="46">
        <f t="shared" si="11"/>
        <v>0</v>
      </c>
      <c r="L29" s="46">
        <f t="shared" si="11"/>
        <v>0</v>
      </c>
      <c r="M29" s="46">
        <f t="shared" si="11"/>
        <v>0</v>
      </c>
      <c r="N29" s="46">
        <f t="shared" si="11"/>
        <v>0</v>
      </c>
      <c r="P29" s="28"/>
    </row>
    <row r="30" spans="1:16" x14ac:dyDescent="0.25">
      <c r="A30" s="32" t="s">
        <v>14</v>
      </c>
      <c r="B30" s="92">
        <f>B28-B29</f>
        <v>0</v>
      </c>
      <c r="C30" s="92">
        <f t="shared" ref="C30:N30" si="12">C28-C29</f>
        <v>0</v>
      </c>
      <c r="D30" s="92">
        <f t="shared" si="12"/>
        <v>0</v>
      </c>
      <c r="E30" s="92">
        <f t="shared" si="12"/>
        <v>0</v>
      </c>
      <c r="F30" s="92">
        <f t="shared" si="12"/>
        <v>0</v>
      </c>
      <c r="G30" s="92">
        <f t="shared" si="12"/>
        <v>0</v>
      </c>
      <c r="H30" s="92">
        <f t="shared" si="12"/>
        <v>0</v>
      </c>
      <c r="I30" s="92">
        <f t="shared" si="12"/>
        <v>0</v>
      </c>
      <c r="J30" s="92">
        <f t="shared" si="12"/>
        <v>0</v>
      </c>
      <c r="K30" s="92">
        <f t="shared" si="12"/>
        <v>0</v>
      </c>
      <c r="L30" s="92">
        <f t="shared" si="12"/>
        <v>0</v>
      </c>
      <c r="M30" s="92">
        <f t="shared" si="12"/>
        <v>0</v>
      </c>
      <c r="N30" s="92">
        <f t="shared" si="12"/>
        <v>0</v>
      </c>
      <c r="O30" s="28"/>
    </row>
    <row r="31" spans="1:16" ht="30" x14ac:dyDescent="0.25">
      <c r="A31" s="103" t="s">
        <v>54</v>
      </c>
      <c r="B31" s="232">
        <f>B29-B19</f>
        <v>0</v>
      </c>
      <c r="C31" s="206"/>
      <c r="D31" s="206"/>
      <c r="E31" s="288"/>
      <c r="F31" s="288"/>
      <c r="G31" s="289">
        <f t="shared" ref="G31:M31" si="13">H31+G30</f>
        <v>0</v>
      </c>
      <c r="H31" s="289">
        <f t="shared" si="13"/>
        <v>0</v>
      </c>
      <c r="I31" s="289">
        <f t="shared" si="13"/>
        <v>0</v>
      </c>
      <c r="J31" s="289">
        <f t="shared" si="13"/>
        <v>0</v>
      </c>
      <c r="K31" s="289">
        <f t="shared" si="13"/>
        <v>0</v>
      </c>
      <c r="L31" s="289">
        <f t="shared" si="13"/>
        <v>0</v>
      </c>
      <c r="M31" s="289">
        <f t="shared" si="13"/>
        <v>0</v>
      </c>
      <c r="N31" s="289">
        <f>N30</f>
        <v>0</v>
      </c>
    </row>
    <row r="32" spans="1:16" ht="15.75" thickBot="1" x14ac:dyDescent="0.3">
      <c r="A32" s="103" t="s">
        <v>14</v>
      </c>
      <c r="B32" s="317"/>
      <c r="C32" s="318"/>
      <c r="D32" s="318"/>
      <c r="E32" s="319"/>
      <c r="F32" s="319"/>
      <c r="G32" s="320"/>
      <c r="H32" s="320"/>
      <c r="I32" s="320"/>
      <c r="J32" s="320"/>
      <c r="K32" s="320"/>
      <c r="L32" s="320"/>
      <c r="M32" s="320"/>
      <c r="N32" s="320"/>
    </row>
    <row r="33" spans="1:16" ht="16.5" thickTop="1" thickBot="1" x14ac:dyDescent="0.3">
      <c r="A33" s="103" t="s">
        <v>97</v>
      </c>
      <c r="B33" s="317"/>
      <c r="C33" s="318"/>
      <c r="D33" s="318"/>
      <c r="E33" s="319"/>
      <c r="F33" s="319"/>
      <c r="G33" s="320"/>
      <c r="H33" s="320"/>
      <c r="I33" s="320"/>
      <c r="J33" s="320"/>
      <c r="K33" s="320"/>
      <c r="L33" s="320"/>
      <c r="M33" s="320"/>
      <c r="N33" s="321"/>
      <c r="O33" s="316"/>
    </row>
    <row r="34" spans="1:16" ht="15.75" thickTop="1" x14ac:dyDescent="0.25">
      <c r="A34" s="103" t="s">
        <v>71</v>
      </c>
      <c r="B34" s="317"/>
      <c r="C34" s="318"/>
      <c r="D34" s="318"/>
      <c r="E34" s="319"/>
      <c r="F34" s="319"/>
      <c r="G34" s="320"/>
      <c r="H34" s="320"/>
      <c r="I34" s="320"/>
      <c r="J34" s="320"/>
      <c r="K34" s="320"/>
      <c r="L34" s="320"/>
      <c r="M34" s="320"/>
      <c r="N34" s="320"/>
    </row>
    <row r="35" spans="1:16" s="263" customFormat="1" ht="15.75" thickBot="1" x14ac:dyDescent="0.3">
      <c r="A35" s="258"/>
      <c r="B35" s="259"/>
      <c r="C35" s="260"/>
      <c r="D35" s="260"/>
      <c r="E35" s="261"/>
      <c r="F35" s="261"/>
      <c r="G35" s="262"/>
      <c r="H35" s="262"/>
      <c r="I35" s="262"/>
      <c r="J35" s="262"/>
      <c r="K35" s="262"/>
      <c r="L35" s="262"/>
      <c r="M35" s="262"/>
      <c r="N35" s="262"/>
    </row>
    <row r="36" spans="1:16" ht="15.75" thickTop="1" x14ac:dyDescent="0.25">
      <c r="A36" s="264" t="s">
        <v>86</v>
      </c>
      <c r="B36" s="265" t="e">
        <f>B25/B7</f>
        <v>#DIV/0!</v>
      </c>
      <c r="C36" s="265" t="e">
        <f t="shared" ref="C36:F36" si="14">C25/C7</f>
        <v>#DIV/0!</v>
      </c>
      <c r="D36" s="265" t="e">
        <f t="shared" si="14"/>
        <v>#DIV/0!</v>
      </c>
      <c r="E36" s="265" t="e">
        <f t="shared" si="14"/>
        <v>#DIV/0!</v>
      </c>
      <c r="F36" s="265" t="e">
        <f t="shared" si="14"/>
        <v>#DIV/0!</v>
      </c>
      <c r="G36" s="265" t="e">
        <f t="shared" ref="G36:M36" si="15">G25/G7</f>
        <v>#DIV/0!</v>
      </c>
      <c r="H36" s="265" t="e">
        <f t="shared" si="15"/>
        <v>#DIV/0!</v>
      </c>
      <c r="I36" s="265" t="e">
        <f t="shared" si="15"/>
        <v>#DIV/0!</v>
      </c>
      <c r="J36" s="265" t="e">
        <f t="shared" si="15"/>
        <v>#DIV/0!</v>
      </c>
      <c r="K36" s="265" t="e">
        <f t="shared" si="15"/>
        <v>#DIV/0!</v>
      </c>
      <c r="L36" s="265" t="e">
        <f t="shared" si="15"/>
        <v>#DIV/0!</v>
      </c>
      <c r="M36" s="265" t="e">
        <f t="shared" si="15"/>
        <v>#DIV/0!</v>
      </c>
      <c r="N36" s="266" t="e">
        <f>N25/N7</f>
        <v>#DIV/0!</v>
      </c>
    </row>
    <row r="37" spans="1:16" ht="15.75" thickBot="1" x14ac:dyDescent="0.3">
      <c r="A37" s="310" t="s">
        <v>87</v>
      </c>
      <c r="B37" s="311" t="e">
        <f>1-B36</f>
        <v>#DIV/0!</v>
      </c>
      <c r="C37" s="312" t="e">
        <f t="shared" ref="C37:F37" si="16">1-C36</f>
        <v>#DIV/0!</v>
      </c>
      <c r="D37" s="312" t="e">
        <f t="shared" si="16"/>
        <v>#DIV/0!</v>
      </c>
      <c r="E37" s="312" t="e">
        <f t="shared" si="16"/>
        <v>#DIV/0!</v>
      </c>
      <c r="F37" s="312" t="e">
        <f t="shared" si="16"/>
        <v>#DIV/0!</v>
      </c>
      <c r="G37" s="312" t="e">
        <f t="shared" ref="G37:N37" si="17">1-G36</f>
        <v>#DIV/0!</v>
      </c>
      <c r="H37" s="312" t="e">
        <f t="shared" si="17"/>
        <v>#DIV/0!</v>
      </c>
      <c r="I37" s="312" t="e">
        <f t="shared" si="17"/>
        <v>#DIV/0!</v>
      </c>
      <c r="J37" s="312" t="e">
        <f t="shared" si="17"/>
        <v>#DIV/0!</v>
      </c>
      <c r="K37" s="312" t="e">
        <f t="shared" si="17"/>
        <v>#DIV/0!</v>
      </c>
      <c r="L37" s="312" t="e">
        <f t="shared" si="17"/>
        <v>#DIV/0!</v>
      </c>
      <c r="M37" s="312" t="e">
        <f t="shared" si="17"/>
        <v>#DIV/0!</v>
      </c>
      <c r="N37" s="290" t="e">
        <f t="shared" si="17"/>
        <v>#DIV/0!</v>
      </c>
    </row>
    <row r="38" spans="1:16" s="110" customFormat="1" ht="16.5" thickTop="1" thickBot="1" x14ac:dyDescent="0.3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3"/>
    </row>
    <row r="39" spans="1:16" ht="17.25" thickTop="1" thickBot="1" x14ac:dyDescent="0.3">
      <c r="A39" s="360" t="s">
        <v>52</v>
      </c>
      <c r="B39" s="361"/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361"/>
      <c r="N39" s="362"/>
    </row>
    <row r="40" spans="1:16" ht="16.5" thickTop="1" x14ac:dyDescent="0.25">
      <c r="A40" s="117"/>
      <c r="B40" s="123" t="s">
        <v>13</v>
      </c>
      <c r="C40" s="124" t="s">
        <v>49</v>
      </c>
      <c r="D40" s="124" t="s">
        <v>48</v>
      </c>
      <c r="E40" s="111" t="s">
        <v>47</v>
      </c>
      <c r="F40" s="124" t="s">
        <v>46</v>
      </c>
      <c r="G40" s="124" t="s">
        <v>41</v>
      </c>
      <c r="H40" s="124" t="s">
        <v>22</v>
      </c>
      <c r="I40" s="124" t="s">
        <v>21</v>
      </c>
      <c r="J40" s="124" t="s">
        <v>20</v>
      </c>
      <c r="K40" s="125" t="s">
        <v>19</v>
      </c>
      <c r="L40" s="126" t="s">
        <v>18</v>
      </c>
      <c r="M40" s="126" t="s">
        <v>2</v>
      </c>
      <c r="N40" s="126" t="s">
        <v>16</v>
      </c>
    </row>
    <row r="41" spans="1:16" x14ac:dyDescent="0.25">
      <c r="A41" s="72" t="s">
        <v>132</v>
      </c>
      <c r="B41" s="105">
        <f>SUM(C41:N41)</f>
        <v>0</v>
      </c>
      <c r="C41" s="152">
        <f>Dezembro!S4</f>
        <v>0</v>
      </c>
      <c r="D41" s="152">
        <f>Novembro!S4</f>
        <v>0</v>
      </c>
      <c r="E41" s="152">
        <f>Outubro!S4</f>
        <v>0</v>
      </c>
      <c r="F41" s="152">
        <f>Setembro!S4</f>
        <v>0</v>
      </c>
      <c r="G41" s="152">
        <f>Agosto!S4</f>
        <v>0</v>
      </c>
      <c r="H41" s="152">
        <f>Julho!S4</f>
        <v>0</v>
      </c>
      <c r="I41" s="152">
        <f>Junho!S4</f>
        <v>0</v>
      </c>
      <c r="J41" s="152">
        <f>Maio!S4</f>
        <v>0</v>
      </c>
      <c r="K41" s="152">
        <f>Abril!S4</f>
        <v>0</v>
      </c>
      <c r="L41" s="152">
        <f>Março!S4</f>
        <v>0</v>
      </c>
      <c r="M41" s="152">
        <f>Fevereiro!S4</f>
        <v>0</v>
      </c>
      <c r="N41" s="152">
        <f>Janeiro!S4</f>
        <v>0</v>
      </c>
      <c r="O41" s="268" t="str">
        <f>A41</f>
        <v>Meio Pag. 1</v>
      </c>
      <c r="P41" s="182" t="e">
        <f>B41/$B$45</f>
        <v>#DIV/0!</v>
      </c>
    </row>
    <row r="42" spans="1:16" x14ac:dyDescent="0.25">
      <c r="A42" s="73" t="s">
        <v>133</v>
      </c>
      <c r="B42" s="105">
        <f t="shared" ref="B42:B44" si="18">SUM(C42:N42)</f>
        <v>0</v>
      </c>
      <c r="C42" s="152">
        <f>Dezembro!S5</f>
        <v>0</v>
      </c>
      <c r="D42" s="152">
        <f>Novembro!S5</f>
        <v>0</v>
      </c>
      <c r="E42" s="152">
        <f>Outubro!S5</f>
        <v>0</v>
      </c>
      <c r="F42" s="152">
        <f>Setembro!S5</f>
        <v>0</v>
      </c>
      <c r="G42" s="152">
        <f>Agosto!S5</f>
        <v>0</v>
      </c>
      <c r="H42" s="152">
        <f>Julho!S5</f>
        <v>0</v>
      </c>
      <c r="I42" s="152">
        <f>Junho!S5</f>
        <v>0</v>
      </c>
      <c r="J42" s="152">
        <f>Maio!S5</f>
        <v>0</v>
      </c>
      <c r="K42" s="152">
        <f>Abril!S5</f>
        <v>0</v>
      </c>
      <c r="L42" s="152">
        <f>Março!S5</f>
        <v>0</v>
      </c>
      <c r="M42" s="152">
        <f>Fevereiro!S5</f>
        <v>0</v>
      </c>
      <c r="N42" s="152">
        <f>Janeiro!S5</f>
        <v>0</v>
      </c>
      <c r="O42" s="269" t="str">
        <f>A42</f>
        <v>Meio Pag.2</v>
      </c>
      <c r="P42" s="182" t="e">
        <f t="shared" ref="P42:P44" si="19">B42/$B$45</f>
        <v>#DIV/0!</v>
      </c>
    </row>
    <row r="43" spans="1:16" x14ac:dyDescent="0.25">
      <c r="A43" s="74" t="s">
        <v>134</v>
      </c>
      <c r="B43" s="105">
        <f t="shared" si="18"/>
        <v>0</v>
      </c>
      <c r="C43" s="152">
        <f>Dezembro!S6</f>
        <v>0</v>
      </c>
      <c r="D43" s="152">
        <f>Novembro!S6</f>
        <v>0</v>
      </c>
      <c r="E43" s="152">
        <f>Outubro!S6</f>
        <v>0</v>
      </c>
      <c r="F43" s="152">
        <f>Setembro!S6</f>
        <v>0</v>
      </c>
      <c r="G43" s="152">
        <f>Agosto!S6</f>
        <v>0</v>
      </c>
      <c r="H43" s="152">
        <f>Julho!S6</f>
        <v>0</v>
      </c>
      <c r="I43" s="152">
        <f>Junho!S6</f>
        <v>0</v>
      </c>
      <c r="J43" s="152">
        <f>Maio!S6</f>
        <v>0</v>
      </c>
      <c r="K43" s="152">
        <f>Abril!S6</f>
        <v>0</v>
      </c>
      <c r="L43" s="152">
        <f>Março!S6</f>
        <v>0</v>
      </c>
      <c r="M43" s="152">
        <f>Fevereiro!S6</f>
        <v>0</v>
      </c>
      <c r="N43" s="152">
        <f>Janeiro!S6</f>
        <v>0</v>
      </c>
      <c r="O43" s="270" t="str">
        <f>A43</f>
        <v>Meio Pag.3</v>
      </c>
      <c r="P43" s="182" t="e">
        <f t="shared" si="19"/>
        <v>#DIV/0!</v>
      </c>
    </row>
    <row r="44" spans="1:16" x14ac:dyDescent="0.25">
      <c r="A44" s="115" t="s">
        <v>135</v>
      </c>
      <c r="B44" s="105">
        <f t="shared" si="18"/>
        <v>0</v>
      </c>
      <c r="C44" s="152">
        <f>Dezembro!S7</f>
        <v>0</v>
      </c>
      <c r="D44" s="152">
        <f>Novembro!S7</f>
        <v>0</v>
      </c>
      <c r="E44" s="152">
        <f>Outubro!S7</f>
        <v>0</v>
      </c>
      <c r="F44" s="152">
        <f>Setembro!S7</f>
        <v>0</v>
      </c>
      <c r="G44" s="152">
        <f>Agosto!S7</f>
        <v>0</v>
      </c>
      <c r="H44" s="152">
        <f>Julho!S7</f>
        <v>0</v>
      </c>
      <c r="I44" s="152">
        <f>Junho!S7</f>
        <v>0</v>
      </c>
      <c r="J44" s="152">
        <f>Maio!S7</f>
        <v>0</v>
      </c>
      <c r="K44" s="152">
        <f>Abril!S7</f>
        <v>0</v>
      </c>
      <c r="L44" s="152">
        <f>Março!S7</f>
        <v>0</v>
      </c>
      <c r="M44" s="152">
        <f>Fevereiro!S7</f>
        <v>0</v>
      </c>
      <c r="N44" s="152">
        <f>Janeiro!S7</f>
        <v>0</v>
      </c>
      <c r="O44" s="271" t="str">
        <f>A44</f>
        <v>Meio Pag.4</v>
      </c>
      <c r="P44" s="182" t="e">
        <f t="shared" si="19"/>
        <v>#DIV/0!</v>
      </c>
    </row>
    <row r="45" spans="1:16" x14ac:dyDescent="0.25">
      <c r="A45" s="23" t="s">
        <v>13</v>
      </c>
      <c r="B45" s="153">
        <f>B41+B42+B43+B44</f>
        <v>0</v>
      </c>
      <c r="C45" s="153">
        <f>SUM(C41:C44)</f>
        <v>0</v>
      </c>
      <c r="D45" s="153">
        <f t="shared" ref="D45:N45" si="20">SUM(D41:D44)</f>
        <v>0</v>
      </c>
      <c r="E45" s="153">
        <f t="shared" si="20"/>
        <v>0</v>
      </c>
      <c r="F45" s="153">
        <f t="shared" si="20"/>
        <v>0</v>
      </c>
      <c r="G45" s="153">
        <f t="shared" si="20"/>
        <v>0</v>
      </c>
      <c r="H45" s="153">
        <f t="shared" si="20"/>
        <v>0</v>
      </c>
      <c r="I45" s="153">
        <f t="shared" si="20"/>
        <v>0</v>
      </c>
      <c r="J45" s="153">
        <f t="shared" si="20"/>
        <v>0</v>
      </c>
      <c r="K45" s="153">
        <f t="shared" si="20"/>
        <v>0</v>
      </c>
      <c r="L45" s="153">
        <f t="shared" si="20"/>
        <v>0</v>
      </c>
      <c r="M45" s="153">
        <f t="shared" si="20"/>
        <v>0</v>
      </c>
      <c r="N45" s="153">
        <f t="shared" si="20"/>
        <v>0</v>
      </c>
    </row>
    <row r="46" spans="1:16" ht="15.75" thickBot="1" x14ac:dyDescent="0.3">
      <c r="K46" s="28"/>
      <c r="L46" s="28"/>
    </row>
    <row r="47" spans="1:16" ht="17.25" thickTop="1" thickBot="1" x14ac:dyDescent="0.3">
      <c r="A47" s="360" t="s">
        <v>55</v>
      </c>
      <c r="B47" s="361"/>
      <c r="C47" s="361"/>
      <c r="D47" s="361"/>
      <c r="E47" s="361"/>
      <c r="F47" s="361"/>
      <c r="G47" s="361"/>
      <c r="H47" s="361"/>
      <c r="I47" s="361"/>
      <c r="J47" s="361"/>
      <c r="K47" s="361"/>
      <c r="L47" s="361"/>
      <c r="M47" s="361"/>
      <c r="N47" s="362"/>
    </row>
    <row r="48" spans="1:16" ht="16.5" thickTop="1" x14ac:dyDescent="0.25">
      <c r="A48" s="117"/>
      <c r="B48" s="123" t="s">
        <v>13</v>
      </c>
      <c r="C48" s="124" t="s">
        <v>49</v>
      </c>
      <c r="D48" s="124" t="s">
        <v>48</v>
      </c>
      <c r="E48" s="111" t="s">
        <v>47</v>
      </c>
      <c r="F48" s="124" t="s">
        <v>46</v>
      </c>
      <c r="G48" s="124" t="s">
        <v>41</v>
      </c>
      <c r="H48" s="124" t="s">
        <v>22</v>
      </c>
      <c r="I48" s="124" t="s">
        <v>21</v>
      </c>
      <c r="J48" s="124" t="s">
        <v>20</v>
      </c>
      <c r="K48" s="125" t="s">
        <v>19</v>
      </c>
      <c r="L48" s="126" t="s">
        <v>18</v>
      </c>
      <c r="M48" s="126" t="s">
        <v>2</v>
      </c>
      <c r="N48" s="126" t="s">
        <v>16</v>
      </c>
    </row>
    <row r="49" spans="1:16" x14ac:dyDescent="0.25">
      <c r="A49" s="104" t="s">
        <v>39</v>
      </c>
      <c r="B49" s="173">
        <f>B29/B50</f>
        <v>0</v>
      </c>
      <c r="C49" s="106" t="e">
        <f t="shared" ref="C49:N49" si="21">C29/C50</f>
        <v>#DIV/0!</v>
      </c>
      <c r="D49" s="106" t="e">
        <f t="shared" si="21"/>
        <v>#DIV/0!</v>
      </c>
      <c r="E49" s="106" t="e">
        <f t="shared" si="21"/>
        <v>#DIV/0!</v>
      </c>
      <c r="F49" s="106" t="e">
        <f t="shared" si="21"/>
        <v>#DIV/0!</v>
      </c>
      <c r="G49" s="106" t="e">
        <f t="shared" si="21"/>
        <v>#DIV/0!</v>
      </c>
      <c r="H49" s="106" t="e">
        <f t="shared" si="21"/>
        <v>#DIV/0!</v>
      </c>
      <c r="I49" s="106" t="e">
        <f t="shared" si="21"/>
        <v>#DIV/0!</v>
      </c>
      <c r="J49" s="106" t="e">
        <f>J29/J50</f>
        <v>#DIV/0!</v>
      </c>
      <c r="K49" s="106" t="e">
        <f>K29/K50</f>
        <v>#DIV/0!</v>
      </c>
      <c r="L49" s="106" t="e">
        <f>L29/L50</f>
        <v>#DIV/0!</v>
      </c>
      <c r="M49" s="106" t="e">
        <f>M29/M50</f>
        <v>#DIV/0!</v>
      </c>
      <c r="N49" s="106">
        <f t="shared" si="21"/>
        <v>0</v>
      </c>
      <c r="O49" s="28"/>
    </row>
    <row r="50" spans="1:16" x14ac:dyDescent="0.25">
      <c r="A50" s="23" t="s">
        <v>40</v>
      </c>
      <c r="B50" s="127">
        <f>SUM(C50:N50)</f>
        <v>1</v>
      </c>
      <c r="C50" s="127">
        <f>Dezembro!S19</f>
        <v>0</v>
      </c>
      <c r="D50" s="127">
        <f>Novembro!S19</f>
        <v>0</v>
      </c>
      <c r="E50" s="128">
        <f>Outubro!S19</f>
        <v>0</v>
      </c>
      <c r="F50" s="128">
        <f>Setembro!S19</f>
        <v>0</v>
      </c>
      <c r="G50" s="128">
        <f>Agosto!S19</f>
        <v>0</v>
      </c>
      <c r="H50" s="128">
        <f>Julho!S19</f>
        <v>0</v>
      </c>
      <c r="I50" s="128">
        <f>Junho!S19</f>
        <v>0</v>
      </c>
      <c r="J50" s="154">
        <f>Maio!S19</f>
        <v>0</v>
      </c>
      <c r="K50" s="154">
        <f>Abril!S19</f>
        <v>0</v>
      </c>
      <c r="L50" s="154">
        <f>Março!S19</f>
        <v>0</v>
      </c>
      <c r="M50" s="154">
        <f>Fevereiro!S19</f>
        <v>0</v>
      </c>
      <c r="N50" s="154">
        <f>Janeiro!S18</f>
        <v>1</v>
      </c>
    </row>
    <row r="51" spans="1:16" x14ac:dyDescent="0.25">
      <c r="A51" t="s">
        <v>91</v>
      </c>
      <c r="B51" s="322"/>
      <c r="C51" s="322"/>
      <c r="D51" s="322"/>
      <c r="E51" s="28"/>
      <c r="J51" s="215"/>
      <c r="K51" s="215"/>
      <c r="L51" s="28"/>
    </row>
    <row r="52" spans="1:16" ht="30" x14ac:dyDescent="0.25">
      <c r="A52" s="235" t="s">
        <v>85</v>
      </c>
      <c r="B52" s="57"/>
      <c r="C52" s="57"/>
      <c r="D52" s="57"/>
      <c r="E52" s="22"/>
      <c r="F52" s="1"/>
      <c r="G52" s="1"/>
      <c r="H52" s="1"/>
      <c r="I52" s="1"/>
      <c r="J52" s="1"/>
      <c r="K52" s="1"/>
      <c r="L52" s="1"/>
      <c r="M52" s="1"/>
      <c r="N52" s="1"/>
    </row>
    <row r="53" spans="1:16" ht="15.75" thickBot="1" x14ac:dyDescent="0.3">
      <c r="B53" s="172"/>
      <c r="C53" s="172"/>
      <c r="D53" s="172"/>
      <c r="E53" s="28"/>
      <c r="J53" s="215"/>
      <c r="K53" s="215"/>
      <c r="L53" s="28"/>
    </row>
    <row r="54" spans="1:16" ht="17.25" thickTop="1" thickBot="1" x14ac:dyDescent="0.3">
      <c r="A54" s="360" t="s">
        <v>53</v>
      </c>
      <c r="B54" s="361"/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2"/>
    </row>
    <row r="55" spans="1:16" ht="16.5" thickTop="1" x14ac:dyDescent="0.25">
      <c r="A55" s="117"/>
      <c r="B55" s="123" t="s">
        <v>13</v>
      </c>
      <c r="C55" s="124" t="s">
        <v>49</v>
      </c>
      <c r="D55" s="124" t="s">
        <v>48</v>
      </c>
      <c r="E55" s="111" t="s">
        <v>47</v>
      </c>
      <c r="F55" s="124" t="s">
        <v>46</v>
      </c>
      <c r="G55" s="124" t="s">
        <v>41</v>
      </c>
      <c r="H55" s="124" t="s">
        <v>22</v>
      </c>
      <c r="I55" s="124" t="s">
        <v>21</v>
      </c>
      <c r="J55" s="124" t="s">
        <v>20</v>
      </c>
      <c r="K55" s="125" t="s">
        <v>19</v>
      </c>
      <c r="L55" s="126" t="s">
        <v>18</v>
      </c>
      <c r="M55" s="126" t="s">
        <v>2</v>
      </c>
      <c r="N55" s="126" t="s">
        <v>16</v>
      </c>
    </row>
    <row r="56" spans="1:16" x14ac:dyDescent="0.25">
      <c r="A56" s="104" t="s">
        <v>43</v>
      </c>
      <c r="B56" s="107">
        <f>SUM(C56:N56)</f>
        <v>0</v>
      </c>
      <c r="C56" s="155">
        <f>Dezembro!W3</f>
        <v>0</v>
      </c>
      <c r="D56" s="155">
        <f>Novembro!W3</f>
        <v>0</v>
      </c>
      <c r="E56" s="155">
        <f>Outubro!W3</f>
        <v>0</v>
      </c>
      <c r="F56" s="155">
        <f>Setembro!W3</f>
        <v>0</v>
      </c>
      <c r="G56" s="155">
        <f>Agosto!W3</f>
        <v>0</v>
      </c>
      <c r="H56" s="155">
        <f>Julho!W3</f>
        <v>0</v>
      </c>
      <c r="I56" s="155">
        <f>Junho!W3</f>
        <v>0</v>
      </c>
      <c r="J56" s="155">
        <f>Maio!W3</f>
        <v>0</v>
      </c>
      <c r="K56" s="155">
        <f>Abril!W3</f>
        <v>0</v>
      </c>
      <c r="L56" s="155">
        <f>Março!W3</f>
        <v>0</v>
      </c>
      <c r="M56" s="155">
        <f>Fevereiro!W3</f>
        <v>0</v>
      </c>
      <c r="N56" s="155">
        <f>Janeiro!W3</f>
        <v>0</v>
      </c>
    </row>
    <row r="57" spans="1:16" x14ac:dyDescent="0.25">
      <c r="A57" s="23" t="s">
        <v>44</v>
      </c>
      <c r="B57" s="107">
        <f>SUM(C57:N57)</f>
        <v>0</v>
      </c>
      <c r="C57" s="155">
        <f>Dezembro!W4</f>
        <v>0</v>
      </c>
      <c r="D57" s="155">
        <f>Novembro!W4</f>
        <v>0</v>
      </c>
      <c r="E57" s="155">
        <f>Outubro!W4</f>
        <v>0</v>
      </c>
      <c r="F57" s="155">
        <f>Setembro!W4</f>
        <v>0</v>
      </c>
      <c r="G57" s="155">
        <f>Agosto!W4</f>
        <v>0</v>
      </c>
      <c r="H57" s="155">
        <f>Julho!W4</f>
        <v>0</v>
      </c>
      <c r="I57" s="155">
        <f>Junho!W4</f>
        <v>0</v>
      </c>
      <c r="J57" s="155">
        <f>Maio!W4</f>
        <v>0</v>
      </c>
      <c r="K57" s="155">
        <f>Abril!W4</f>
        <v>0</v>
      </c>
      <c r="L57" s="155">
        <f>Março!W4</f>
        <v>0</v>
      </c>
      <c r="M57" s="155">
        <f>Fevereiro!W4</f>
        <v>0</v>
      </c>
      <c r="N57" s="155">
        <f>Janeiro!W4</f>
        <v>0</v>
      </c>
    </row>
    <row r="58" spans="1:16" x14ac:dyDescent="0.25">
      <c r="A58" s="96" t="s">
        <v>50</v>
      </c>
      <c r="B58" s="201" t="e">
        <f>B56/(B56+B57)</f>
        <v>#DIV/0!</v>
      </c>
      <c r="C58" s="137" t="e">
        <f t="shared" ref="C58:M58" si="22">C56/(C56+C57)</f>
        <v>#DIV/0!</v>
      </c>
      <c r="D58" s="137" t="e">
        <f t="shared" si="22"/>
        <v>#DIV/0!</v>
      </c>
      <c r="E58" s="137" t="e">
        <f t="shared" si="22"/>
        <v>#DIV/0!</v>
      </c>
      <c r="F58" s="137" t="e">
        <f t="shared" si="22"/>
        <v>#DIV/0!</v>
      </c>
      <c r="G58" s="174" t="e">
        <f t="shared" si="22"/>
        <v>#DIV/0!</v>
      </c>
      <c r="H58" s="250" t="e">
        <f t="shared" si="22"/>
        <v>#DIV/0!</v>
      </c>
      <c r="I58" s="174" t="e">
        <f t="shared" si="22"/>
        <v>#DIV/0!</v>
      </c>
      <c r="J58" s="174" t="e">
        <f t="shared" si="22"/>
        <v>#DIV/0!</v>
      </c>
      <c r="K58" s="250" t="e">
        <f t="shared" si="22"/>
        <v>#DIV/0!</v>
      </c>
      <c r="L58" s="250" t="e">
        <f t="shared" si="22"/>
        <v>#DIV/0!</v>
      </c>
      <c r="M58" s="250" t="e">
        <f t="shared" si="22"/>
        <v>#DIV/0!</v>
      </c>
      <c r="N58" s="250" t="e">
        <f>N56/(N56+N57)</f>
        <v>#DIV/0!</v>
      </c>
    </row>
    <row r="59" spans="1:16" x14ac:dyDescent="0.25">
      <c r="A59" s="96" t="s">
        <v>51</v>
      </c>
      <c r="B59" s="201" t="e">
        <f>B57/(B56+B57)</f>
        <v>#DIV/0!</v>
      </c>
      <c r="C59" s="137" t="e">
        <f t="shared" ref="C59" si="23">C57/(C56+C57)</f>
        <v>#DIV/0!</v>
      </c>
      <c r="D59" s="137" t="e">
        <f t="shared" ref="D59" si="24">D57/(D56+D57)</f>
        <v>#DIV/0!</v>
      </c>
      <c r="E59" s="137" t="e">
        <f>E57/(E56+E57)</f>
        <v>#DIV/0!</v>
      </c>
      <c r="F59" s="137" t="e">
        <f t="shared" ref="F59:M59" si="25">F57/(F56+F57)</f>
        <v>#DIV/0!</v>
      </c>
      <c r="G59" s="174" t="e">
        <f t="shared" si="25"/>
        <v>#DIV/0!</v>
      </c>
      <c r="H59" s="250" t="e">
        <f t="shared" si="25"/>
        <v>#DIV/0!</v>
      </c>
      <c r="I59" s="174" t="e">
        <f t="shared" si="25"/>
        <v>#DIV/0!</v>
      </c>
      <c r="J59" s="174" t="e">
        <f t="shared" si="25"/>
        <v>#DIV/0!</v>
      </c>
      <c r="K59" s="250" t="e">
        <f t="shared" si="25"/>
        <v>#DIV/0!</v>
      </c>
      <c r="L59" s="250" t="e">
        <f t="shared" si="25"/>
        <v>#DIV/0!</v>
      </c>
      <c r="M59" s="250" t="e">
        <f t="shared" si="25"/>
        <v>#DIV/0!</v>
      </c>
      <c r="N59" s="250" t="e">
        <f>N57/(N56+N57)</f>
        <v>#DIV/0!</v>
      </c>
    </row>
    <row r="60" spans="1:16" s="110" customFormat="1" x14ac:dyDescent="0.25">
      <c r="A60" s="237"/>
      <c r="B60" s="238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/>
      <c r="P60"/>
    </row>
    <row r="61" spans="1:16" x14ac:dyDescent="0.25">
      <c r="A61" s="23" t="s">
        <v>80</v>
      </c>
      <c r="B61" s="207">
        <f>SUM(C61:N61)</f>
        <v>0</v>
      </c>
      <c r="C61" s="205">
        <f>Dezembro!W7</f>
        <v>0</v>
      </c>
      <c r="D61" s="205">
        <f>Novembro!W7</f>
        <v>0</v>
      </c>
      <c r="E61" s="205">
        <f>Outubro!W7</f>
        <v>0</v>
      </c>
      <c r="F61" s="205">
        <f>Setembro!W7</f>
        <v>0</v>
      </c>
      <c r="G61" s="205">
        <f>Agosto!W7</f>
        <v>0</v>
      </c>
      <c r="H61" s="205">
        <f>Julho!W7</f>
        <v>0</v>
      </c>
      <c r="I61" s="205">
        <f>Junho!W7</f>
        <v>0</v>
      </c>
      <c r="J61" s="205">
        <f>Maio!W7</f>
        <v>0</v>
      </c>
      <c r="K61" s="205">
        <f>Abril!W7</f>
        <v>0</v>
      </c>
      <c r="L61" s="205">
        <f>Março!W7</f>
        <v>0</v>
      </c>
      <c r="M61" s="205">
        <f>Fevereiro!W7</f>
        <v>0</v>
      </c>
      <c r="N61" s="205">
        <f>Janeiro!W7</f>
        <v>0</v>
      </c>
    </row>
    <row r="62" spans="1:16" x14ac:dyDescent="0.25">
      <c r="A62" s="23" t="s">
        <v>45</v>
      </c>
      <c r="B62" s="207">
        <f>SUM(C62:N62)</f>
        <v>0</v>
      </c>
      <c r="C62" s="206">
        <f>Dezembro!S16</f>
        <v>0</v>
      </c>
      <c r="D62" s="206">
        <f>Novembro!S16</f>
        <v>0</v>
      </c>
      <c r="E62" s="206">
        <f>Outubro!S16</f>
        <v>0</v>
      </c>
      <c r="F62" s="206">
        <f>Setembro!S16</f>
        <v>0</v>
      </c>
      <c r="G62" s="206">
        <f>Agosto!S16</f>
        <v>0</v>
      </c>
      <c r="H62" s="206">
        <f>Julho!S16</f>
        <v>0</v>
      </c>
      <c r="I62" s="206">
        <f>Junho!S16</f>
        <v>0</v>
      </c>
      <c r="J62" s="206">
        <f>Maio!S16</f>
        <v>0</v>
      </c>
      <c r="K62" s="206">
        <f>Abril!S16</f>
        <v>0</v>
      </c>
      <c r="L62" s="206">
        <f>Março!S16</f>
        <v>0</v>
      </c>
      <c r="M62" s="206">
        <f>Fevereiro!S16</f>
        <v>0</v>
      </c>
      <c r="N62" s="206">
        <f>Janeiro!S16</f>
        <v>0</v>
      </c>
    </row>
    <row r="63" spans="1:16" ht="15.75" thickBot="1" x14ac:dyDescent="0.3">
      <c r="A63" s="211" t="s">
        <v>92</v>
      </c>
      <c r="B63" s="212" t="s">
        <v>93</v>
      </c>
      <c r="C63" s="213" t="s">
        <v>94</v>
      </c>
      <c r="D63" s="214"/>
      <c r="E63" s="108"/>
    </row>
    <row r="64" spans="1:16" ht="15.75" thickBot="1" x14ac:dyDescent="0.3">
      <c r="A64" s="112" t="s">
        <v>56</v>
      </c>
      <c r="B64" s="99">
        <f>SUM(C64:N64)</f>
        <v>0</v>
      </c>
      <c r="C64" s="138">
        <f t="shared" ref="C64:N64" si="26">C29-(C56+C57)</f>
        <v>0</v>
      </c>
      <c r="D64" s="138">
        <f t="shared" si="26"/>
        <v>0</v>
      </c>
      <c r="E64" s="138">
        <f t="shared" si="26"/>
        <v>0</v>
      </c>
      <c r="F64" s="138">
        <f t="shared" si="26"/>
        <v>0</v>
      </c>
      <c r="G64" s="138">
        <f t="shared" si="26"/>
        <v>0</v>
      </c>
      <c r="H64" s="138">
        <f t="shared" si="26"/>
        <v>0</v>
      </c>
      <c r="I64" s="138">
        <f t="shared" si="26"/>
        <v>0</v>
      </c>
      <c r="J64" s="138">
        <f t="shared" si="26"/>
        <v>0</v>
      </c>
      <c r="K64" s="138">
        <f t="shared" si="26"/>
        <v>0</v>
      </c>
      <c r="L64" s="138">
        <f t="shared" si="26"/>
        <v>0</v>
      </c>
      <c r="M64" s="138">
        <f>M29-(M56+M57)</f>
        <v>0</v>
      </c>
      <c r="N64" s="138">
        <f t="shared" si="26"/>
        <v>0</v>
      </c>
    </row>
    <row r="66" spans="13:18" x14ac:dyDescent="0.25">
      <c r="M66" s="131"/>
      <c r="N66" s="131"/>
    </row>
    <row r="71" spans="13:18" ht="15.75" thickBot="1" x14ac:dyDescent="0.3"/>
    <row r="72" spans="13:18" ht="15.75" thickTop="1" x14ac:dyDescent="0.25">
      <c r="M72" s="183" t="s">
        <v>72</v>
      </c>
      <c r="N72" s="184"/>
      <c r="O72" s="188"/>
      <c r="P72" s="370" t="s">
        <v>34</v>
      </c>
      <c r="Q72" s="367">
        <v>2020</v>
      </c>
      <c r="R72" s="190"/>
    </row>
    <row r="73" spans="13:18" x14ac:dyDescent="0.25">
      <c r="M73" s="185" t="s">
        <v>73</v>
      </c>
      <c r="N73" s="182"/>
      <c r="O73" s="29"/>
      <c r="P73" s="371"/>
      <c r="Q73" s="368"/>
      <c r="R73" s="190"/>
    </row>
    <row r="74" spans="13:18" x14ac:dyDescent="0.25">
      <c r="M74" s="185" t="str">
        <f>M72</f>
        <v>Máx.</v>
      </c>
      <c r="N74" s="182"/>
      <c r="O74" s="29"/>
      <c r="P74" s="371" t="s">
        <v>33</v>
      </c>
      <c r="Q74" s="368"/>
      <c r="R74" s="190"/>
    </row>
    <row r="75" spans="13:18" ht="15.75" thickBot="1" x14ac:dyDescent="0.3">
      <c r="M75" s="186" t="str">
        <f>M73</f>
        <v>Min.</v>
      </c>
      <c r="N75" s="187"/>
      <c r="O75" s="189"/>
      <c r="P75" s="372"/>
      <c r="Q75" s="369"/>
      <c r="R75" s="190"/>
    </row>
    <row r="76" spans="13:18" ht="16.5" thickTop="1" thickBot="1" x14ac:dyDescent="0.3"/>
    <row r="77" spans="13:18" ht="15.75" thickTop="1" x14ac:dyDescent="0.25">
      <c r="M77" s="183" t="s">
        <v>72</v>
      </c>
      <c r="N77" s="244"/>
      <c r="O77" s="242"/>
      <c r="P77" s="370" t="s">
        <v>34</v>
      </c>
      <c r="Q77" s="367">
        <v>2021</v>
      </c>
      <c r="R77" s="190"/>
    </row>
    <row r="78" spans="13:18" x14ac:dyDescent="0.25">
      <c r="M78" s="185" t="s">
        <v>73</v>
      </c>
      <c r="N78" s="234"/>
      <c r="O78" s="26"/>
      <c r="P78" s="371"/>
      <c r="Q78" s="368"/>
      <c r="R78" s="190"/>
    </row>
    <row r="79" spans="13:18" x14ac:dyDescent="0.25">
      <c r="M79" s="185" t="str">
        <f>M77</f>
        <v>Máx.</v>
      </c>
      <c r="N79" s="234"/>
      <c r="O79" s="26"/>
      <c r="P79" s="371" t="s">
        <v>33</v>
      </c>
      <c r="Q79" s="368"/>
      <c r="R79" s="190"/>
    </row>
    <row r="80" spans="13:18" ht="15.75" thickBot="1" x14ac:dyDescent="0.3">
      <c r="M80" s="186" t="str">
        <f>M78</f>
        <v>Min.</v>
      </c>
      <c r="N80" s="245"/>
      <c r="O80" s="243"/>
      <c r="P80" s="372"/>
      <c r="Q80" s="369"/>
      <c r="R80" s="190"/>
    </row>
    <row r="81" spans="1:12" ht="15.75" thickTop="1" x14ac:dyDescent="0.25"/>
    <row r="84" spans="1:12" ht="15.75" thickBot="1" x14ac:dyDescent="0.3"/>
    <row r="85" spans="1:12" ht="15.75" thickTop="1" x14ac:dyDescent="0.25">
      <c r="B85" s="343" t="s">
        <v>65</v>
      </c>
      <c r="C85" s="345" t="s">
        <v>17</v>
      </c>
      <c r="D85" s="353" t="s">
        <v>59</v>
      </c>
      <c r="E85" s="353"/>
      <c r="F85" s="354" t="s">
        <v>60</v>
      </c>
      <c r="G85" s="355"/>
      <c r="H85" s="356"/>
      <c r="I85" s="343" t="s">
        <v>14</v>
      </c>
      <c r="J85" s="363" t="s">
        <v>74</v>
      </c>
      <c r="K85" s="365"/>
    </row>
    <row r="86" spans="1:12" ht="33" customHeight="1" x14ac:dyDescent="0.25">
      <c r="B86" s="344"/>
      <c r="C86" s="346"/>
      <c r="D86" s="14" t="s">
        <v>61</v>
      </c>
      <c r="E86" s="14" t="s">
        <v>62</v>
      </c>
      <c r="F86" s="14" t="str">
        <f>D86</f>
        <v>Declarados</v>
      </c>
      <c r="G86" s="223" t="str">
        <f>E86</f>
        <v>Não Declarados</v>
      </c>
      <c r="H86" s="222" t="s">
        <v>64</v>
      </c>
      <c r="I86" s="344"/>
      <c r="J86" s="364"/>
      <c r="K86" s="366"/>
    </row>
    <row r="87" spans="1:12" x14ac:dyDescent="0.25">
      <c r="B87" s="164">
        <v>0</v>
      </c>
      <c r="C87" s="180" t="s">
        <v>16</v>
      </c>
      <c r="D87" s="156"/>
      <c r="E87" s="156"/>
      <c r="F87" s="130"/>
      <c r="G87" s="130"/>
      <c r="H87" s="145">
        <v>0</v>
      </c>
      <c r="I87" s="163">
        <v>0</v>
      </c>
      <c r="J87" s="163">
        <f>D87+E87-F87-G87</f>
        <v>0</v>
      </c>
      <c r="K87" s="256" t="e">
        <f>(F87+H87)/(F87+G87)</f>
        <v>#DIV/0!</v>
      </c>
      <c r="L87" s="28"/>
    </row>
    <row r="88" spans="1:12" x14ac:dyDescent="0.25">
      <c r="B88" s="164">
        <v>0</v>
      </c>
      <c r="C88" s="180" t="s">
        <v>2</v>
      </c>
      <c r="D88" s="156"/>
      <c r="E88" s="156"/>
      <c r="F88" s="130"/>
      <c r="G88" s="130"/>
      <c r="H88" s="145">
        <v>0</v>
      </c>
      <c r="I88" s="163">
        <v>0</v>
      </c>
      <c r="J88" s="163">
        <f t="shared" ref="J88:J98" si="27">D88+E88-F88-G88</f>
        <v>0</v>
      </c>
      <c r="K88" s="256" t="e">
        <f t="shared" ref="K88:K98" si="28">(F88+H88)/(F88+G88)</f>
        <v>#DIV/0!</v>
      </c>
      <c r="L88" s="28"/>
    </row>
    <row r="89" spans="1:12" x14ac:dyDescent="0.25">
      <c r="B89" s="164">
        <v>0</v>
      </c>
      <c r="C89" s="180" t="s">
        <v>18</v>
      </c>
      <c r="D89" s="156"/>
      <c r="E89" s="156"/>
      <c r="F89" s="130"/>
      <c r="G89" s="130"/>
      <c r="H89" s="145">
        <v>0</v>
      </c>
      <c r="I89" s="163">
        <v>0</v>
      </c>
      <c r="J89" s="163">
        <f>D89+E89-F89-G89</f>
        <v>0</v>
      </c>
      <c r="K89" s="256" t="e">
        <f t="shared" si="28"/>
        <v>#DIV/0!</v>
      </c>
      <c r="L89" s="28"/>
    </row>
    <row r="90" spans="1:12" x14ac:dyDescent="0.25">
      <c r="A90" s="28"/>
      <c r="B90" s="164">
        <v>0</v>
      </c>
      <c r="C90" s="180" t="s">
        <v>19</v>
      </c>
      <c r="D90" s="156"/>
      <c r="E90" s="156"/>
      <c r="F90" s="130"/>
      <c r="G90" s="130"/>
      <c r="H90" s="145">
        <v>0</v>
      </c>
      <c r="I90" s="163">
        <v>0</v>
      </c>
      <c r="J90" s="163">
        <f t="shared" si="27"/>
        <v>0</v>
      </c>
      <c r="K90" s="256" t="e">
        <f t="shared" si="28"/>
        <v>#DIV/0!</v>
      </c>
      <c r="L90" s="28"/>
    </row>
    <row r="91" spans="1:12" x14ac:dyDescent="0.25">
      <c r="A91" s="28"/>
      <c r="B91" s="164">
        <v>0</v>
      </c>
      <c r="C91" s="180" t="s">
        <v>20</v>
      </c>
      <c r="D91" s="156"/>
      <c r="E91" s="156"/>
      <c r="F91" s="130"/>
      <c r="G91" s="130"/>
      <c r="H91" s="145">
        <v>0</v>
      </c>
      <c r="I91" s="163">
        <v>0</v>
      </c>
      <c r="J91" s="163">
        <f t="shared" si="27"/>
        <v>0</v>
      </c>
      <c r="K91" s="256" t="e">
        <f t="shared" si="28"/>
        <v>#DIV/0!</v>
      </c>
      <c r="L91" s="28"/>
    </row>
    <row r="92" spans="1:12" x14ac:dyDescent="0.25">
      <c r="A92" s="219"/>
      <c r="B92" s="164">
        <v>0</v>
      </c>
      <c r="C92" s="180" t="s">
        <v>21</v>
      </c>
      <c r="D92" s="156"/>
      <c r="E92" s="156"/>
      <c r="F92" s="130"/>
      <c r="G92" s="130"/>
      <c r="H92" s="145">
        <v>0</v>
      </c>
      <c r="I92" s="163">
        <v>0</v>
      </c>
      <c r="J92" s="163">
        <f t="shared" si="27"/>
        <v>0</v>
      </c>
      <c r="K92" s="256" t="e">
        <f t="shared" si="28"/>
        <v>#DIV/0!</v>
      </c>
    </row>
    <row r="93" spans="1:12" x14ac:dyDescent="0.25">
      <c r="B93" s="164">
        <v>0</v>
      </c>
      <c r="C93" s="180" t="s">
        <v>22</v>
      </c>
      <c r="D93" s="156"/>
      <c r="E93" s="156"/>
      <c r="F93" s="130"/>
      <c r="G93" s="130"/>
      <c r="H93" s="145">
        <v>0</v>
      </c>
      <c r="I93" s="163">
        <v>0</v>
      </c>
      <c r="J93" s="163">
        <f t="shared" si="27"/>
        <v>0</v>
      </c>
      <c r="K93" s="256" t="e">
        <f t="shared" si="28"/>
        <v>#DIV/0!</v>
      </c>
    </row>
    <row r="94" spans="1:12" x14ac:dyDescent="0.25">
      <c r="B94" s="164">
        <v>0</v>
      </c>
      <c r="C94" s="180" t="s">
        <v>41</v>
      </c>
      <c r="D94" s="156"/>
      <c r="E94" s="156"/>
      <c r="F94" s="130"/>
      <c r="G94" s="130"/>
      <c r="H94" s="145">
        <v>0</v>
      </c>
      <c r="I94" s="163">
        <v>0</v>
      </c>
      <c r="J94" s="163">
        <f t="shared" si="27"/>
        <v>0</v>
      </c>
      <c r="K94" s="256" t="e">
        <f t="shared" si="28"/>
        <v>#DIV/0!</v>
      </c>
    </row>
    <row r="95" spans="1:12" x14ac:dyDescent="0.25">
      <c r="B95" s="164">
        <v>0</v>
      </c>
      <c r="C95" s="180" t="s">
        <v>46</v>
      </c>
      <c r="D95" s="156"/>
      <c r="E95" s="156"/>
      <c r="F95" s="130"/>
      <c r="G95" s="130"/>
      <c r="H95" s="145">
        <v>0</v>
      </c>
      <c r="I95" s="163">
        <v>0</v>
      </c>
      <c r="J95" s="163">
        <f t="shared" si="27"/>
        <v>0</v>
      </c>
      <c r="K95" s="256" t="e">
        <f t="shared" si="28"/>
        <v>#DIV/0!</v>
      </c>
    </row>
    <row r="96" spans="1:12" x14ac:dyDescent="0.25">
      <c r="B96" s="164">
        <v>0</v>
      </c>
      <c r="C96" s="180" t="s">
        <v>47</v>
      </c>
      <c r="D96" s="156"/>
      <c r="E96" s="156"/>
      <c r="F96" s="130"/>
      <c r="G96" s="130"/>
      <c r="H96" s="145">
        <v>0</v>
      </c>
      <c r="I96" s="163">
        <v>0</v>
      </c>
      <c r="J96" s="163">
        <f t="shared" si="27"/>
        <v>0</v>
      </c>
      <c r="K96" s="256" t="e">
        <f t="shared" si="28"/>
        <v>#DIV/0!</v>
      </c>
    </row>
    <row r="97" spans="1:14" x14ac:dyDescent="0.25">
      <c r="B97" s="164">
        <v>0</v>
      </c>
      <c r="C97" s="180" t="s">
        <v>48</v>
      </c>
      <c r="D97" s="156"/>
      <c r="E97" s="156"/>
      <c r="F97" s="130"/>
      <c r="G97" s="130"/>
      <c r="H97" s="145">
        <v>0</v>
      </c>
      <c r="I97" s="163">
        <v>0</v>
      </c>
      <c r="J97" s="163">
        <f t="shared" si="27"/>
        <v>0</v>
      </c>
      <c r="K97" s="256" t="e">
        <f t="shared" si="28"/>
        <v>#DIV/0!</v>
      </c>
    </row>
    <row r="98" spans="1:14" ht="15.75" thickBot="1" x14ac:dyDescent="0.3">
      <c r="B98" s="164">
        <v>0</v>
      </c>
      <c r="C98" s="298" t="s">
        <v>49</v>
      </c>
      <c r="D98" s="156"/>
      <c r="E98" s="156"/>
      <c r="F98" s="130"/>
      <c r="G98" s="130"/>
      <c r="H98" s="159">
        <v>0</v>
      </c>
      <c r="I98" s="163">
        <v>0</v>
      </c>
      <c r="J98" s="163">
        <f t="shared" si="27"/>
        <v>0</v>
      </c>
      <c r="K98" s="256" t="e">
        <f t="shared" si="28"/>
        <v>#DIV/0!</v>
      </c>
    </row>
    <row r="99" spans="1:14" ht="16.5" thickTop="1" thickBot="1" x14ac:dyDescent="0.3">
      <c r="B99" s="161"/>
      <c r="C99" s="347" t="s">
        <v>63</v>
      </c>
      <c r="D99" s="349">
        <f>SUM(D87:D98)</f>
        <v>0</v>
      </c>
      <c r="E99" s="351">
        <f>SUM(E87:E98)</f>
        <v>0</v>
      </c>
      <c r="F99" s="193">
        <f>SUM(F87:F98)</f>
        <v>0</v>
      </c>
      <c r="G99" s="194">
        <f>SUM(G87:G98)</f>
        <v>0</v>
      </c>
      <c r="H99" s="192">
        <f>SUM(H87:H98)</f>
        <v>0</v>
      </c>
      <c r="I99" s="161"/>
      <c r="J99" s="161"/>
      <c r="K99" s="161"/>
    </row>
    <row r="100" spans="1:14" ht="26.25" thickTop="1" thickBot="1" x14ac:dyDescent="0.3">
      <c r="B100" s="162"/>
      <c r="C100" s="348"/>
      <c r="D100" s="350"/>
      <c r="E100" s="352"/>
      <c r="F100" s="210">
        <f>F99+H99</f>
        <v>0</v>
      </c>
      <c r="G100" s="195" t="s">
        <v>76</v>
      </c>
      <c r="H100" s="170">
        <f>F99+G99</f>
        <v>0</v>
      </c>
      <c r="I100" s="162"/>
      <c r="J100" s="162"/>
      <c r="K100" s="162"/>
    </row>
    <row r="101" spans="1:14" ht="16.5" thickTop="1" thickBot="1" x14ac:dyDescent="0.3">
      <c r="F101" s="28"/>
    </row>
    <row r="102" spans="1:14" ht="15.75" thickTop="1" x14ac:dyDescent="0.25">
      <c r="C102" s="140"/>
      <c r="D102" s="339" t="s">
        <v>68</v>
      </c>
      <c r="E102" s="339"/>
      <c r="F102" s="340" t="s">
        <v>67</v>
      </c>
      <c r="G102" s="341"/>
      <c r="H102" s="342"/>
      <c r="I102" s="191"/>
      <c r="J102" s="191"/>
    </row>
    <row r="103" spans="1:14" x14ac:dyDescent="0.25">
      <c r="B103" t="s">
        <v>81</v>
      </c>
      <c r="C103" s="61"/>
      <c r="D103" s="177" t="s">
        <v>68</v>
      </c>
      <c r="E103" s="177" t="s">
        <v>69</v>
      </c>
      <c r="F103" s="177" t="s">
        <v>66</v>
      </c>
      <c r="G103" s="178" t="s">
        <v>65</v>
      </c>
      <c r="H103" s="179" t="s">
        <v>14</v>
      </c>
      <c r="I103" s="161" t="str">
        <f>J85</f>
        <v>Saldo mensal</v>
      </c>
      <c r="J103" s="197" t="s">
        <v>75</v>
      </c>
    </row>
    <row r="104" spans="1:14" x14ac:dyDescent="0.25">
      <c r="B104" s="28">
        <f>D104+E104</f>
        <v>0</v>
      </c>
      <c r="C104" s="294" t="s">
        <v>16</v>
      </c>
      <c r="D104" s="27"/>
      <c r="E104" s="27"/>
      <c r="F104" s="208">
        <f>F87+G87</f>
        <v>0</v>
      </c>
      <c r="G104" s="157"/>
      <c r="H104" s="145"/>
      <c r="I104" s="296">
        <f>D104+E104-F104</f>
        <v>0</v>
      </c>
      <c r="J104" s="163">
        <f>I104</f>
        <v>0</v>
      </c>
      <c r="K104" s="28"/>
    </row>
    <row r="105" spans="1:14" x14ac:dyDescent="0.25">
      <c r="B105" s="28">
        <f t="shared" ref="B105:B115" si="29">D105+E105</f>
        <v>0</v>
      </c>
      <c r="C105" s="294" t="s">
        <v>2</v>
      </c>
      <c r="D105" s="27"/>
      <c r="E105" s="27"/>
      <c r="F105" s="208">
        <f t="shared" ref="F105:F115" si="30">F88+G88</f>
        <v>0</v>
      </c>
      <c r="G105" s="157"/>
      <c r="H105" s="145"/>
      <c r="I105" s="296">
        <f t="shared" ref="I105:I115" si="31">D105+E105-F105</f>
        <v>0</v>
      </c>
      <c r="J105" s="163">
        <f>J104+I105</f>
        <v>0</v>
      </c>
      <c r="K105" s="28"/>
    </row>
    <row r="106" spans="1:14" x14ac:dyDescent="0.25">
      <c r="B106" s="28">
        <f t="shared" si="29"/>
        <v>0</v>
      </c>
      <c r="C106" s="294" t="s">
        <v>18</v>
      </c>
      <c r="D106" s="27"/>
      <c r="E106" s="27"/>
      <c r="F106" s="208">
        <f t="shared" si="30"/>
        <v>0</v>
      </c>
      <c r="G106" s="157"/>
      <c r="H106" s="145"/>
      <c r="I106" s="296">
        <f t="shared" si="31"/>
        <v>0</v>
      </c>
      <c r="J106" s="163">
        <f t="shared" ref="J106:J114" si="32">J105+I106</f>
        <v>0</v>
      </c>
      <c r="K106" s="28"/>
    </row>
    <row r="107" spans="1:14" x14ac:dyDescent="0.25">
      <c r="B107" s="28">
        <f t="shared" si="29"/>
        <v>0</v>
      </c>
      <c r="C107" s="294" t="s">
        <v>19</v>
      </c>
      <c r="D107" s="27"/>
      <c r="E107" s="27"/>
      <c r="F107" s="208">
        <f t="shared" si="30"/>
        <v>0</v>
      </c>
      <c r="G107" s="157"/>
      <c r="H107" s="145"/>
      <c r="I107" s="296">
        <f t="shared" si="31"/>
        <v>0</v>
      </c>
      <c r="J107" s="163">
        <f t="shared" si="32"/>
        <v>0</v>
      </c>
      <c r="K107" s="28"/>
    </row>
    <row r="108" spans="1:14" x14ac:dyDescent="0.25">
      <c r="A108" s="28"/>
      <c r="B108" s="28">
        <f t="shared" si="29"/>
        <v>0</v>
      </c>
      <c r="C108" s="294" t="s">
        <v>20</v>
      </c>
      <c r="D108" s="27"/>
      <c r="E108" s="27"/>
      <c r="F108" s="208">
        <f t="shared" si="30"/>
        <v>0</v>
      </c>
      <c r="G108" s="157"/>
      <c r="H108" s="145"/>
      <c r="I108" s="296">
        <f t="shared" si="31"/>
        <v>0</v>
      </c>
      <c r="J108" s="163">
        <f t="shared" si="32"/>
        <v>0</v>
      </c>
      <c r="K108" s="28"/>
    </row>
    <row r="109" spans="1:14" x14ac:dyDescent="0.25">
      <c r="A109" s="28"/>
      <c r="B109" s="28">
        <f t="shared" si="29"/>
        <v>0</v>
      </c>
      <c r="C109" s="294" t="s">
        <v>21</v>
      </c>
      <c r="D109" s="27"/>
      <c r="E109" s="27"/>
      <c r="F109" s="208">
        <f t="shared" si="30"/>
        <v>0</v>
      </c>
      <c r="G109" s="157"/>
      <c r="H109" s="145"/>
      <c r="I109" s="296">
        <f t="shared" si="31"/>
        <v>0</v>
      </c>
      <c r="J109" s="163">
        <f t="shared" si="32"/>
        <v>0</v>
      </c>
      <c r="K109" s="28"/>
      <c r="L109" s="28"/>
    </row>
    <row r="110" spans="1:14" x14ac:dyDescent="0.25">
      <c r="A110" s="28"/>
      <c r="B110" s="28">
        <f t="shared" si="29"/>
        <v>0</v>
      </c>
      <c r="C110" s="294" t="s">
        <v>22</v>
      </c>
      <c r="D110" s="27"/>
      <c r="E110" s="27"/>
      <c r="F110" s="208">
        <f t="shared" si="30"/>
        <v>0</v>
      </c>
      <c r="G110" s="157"/>
      <c r="H110" s="145"/>
      <c r="I110" s="296">
        <f t="shared" si="31"/>
        <v>0</v>
      </c>
      <c r="J110" s="163">
        <f t="shared" si="32"/>
        <v>0</v>
      </c>
      <c r="K110" s="28"/>
      <c r="L110" s="28"/>
    </row>
    <row r="111" spans="1:14" x14ac:dyDescent="0.25">
      <c r="B111" s="28">
        <f t="shared" si="29"/>
        <v>0</v>
      </c>
      <c r="C111" s="294" t="s">
        <v>41</v>
      </c>
      <c r="D111" s="27"/>
      <c r="E111" s="27"/>
      <c r="F111" s="208">
        <f t="shared" si="30"/>
        <v>0</v>
      </c>
      <c r="G111" s="157"/>
      <c r="H111" s="145"/>
      <c r="I111" s="296">
        <f t="shared" si="31"/>
        <v>0</v>
      </c>
      <c r="J111" s="163">
        <f t="shared" si="32"/>
        <v>0</v>
      </c>
      <c r="K111" s="28"/>
    </row>
    <row r="112" spans="1:14" x14ac:dyDescent="0.25">
      <c r="B112" s="28">
        <f t="shared" si="29"/>
        <v>0</v>
      </c>
      <c r="C112" s="294" t="s">
        <v>46</v>
      </c>
      <c r="D112" s="27"/>
      <c r="E112" s="27"/>
      <c r="F112" s="208">
        <f t="shared" si="30"/>
        <v>0</v>
      </c>
      <c r="G112" s="157"/>
      <c r="H112" s="145"/>
      <c r="I112" s="296">
        <f t="shared" si="31"/>
        <v>0</v>
      </c>
      <c r="J112" s="163">
        <f t="shared" si="32"/>
        <v>0</v>
      </c>
      <c r="K112" s="28"/>
      <c r="L112" s="228"/>
      <c r="M112" s="229"/>
      <c r="N112" s="229"/>
    </row>
    <row r="113" spans="2:11" x14ac:dyDescent="0.25">
      <c r="B113" s="28">
        <f t="shared" si="29"/>
        <v>0</v>
      </c>
      <c r="C113" s="294" t="s">
        <v>47</v>
      </c>
      <c r="D113" s="27"/>
      <c r="E113" s="27"/>
      <c r="F113" s="208">
        <f t="shared" si="30"/>
        <v>0</v>
      </c>
      <c r="G113" s="157"/>
      <c r="H113" s="145"/>
      <c r="I113" s="296">
        <f t="shared" si="31"/>
        <v>0</v>
      </c>
      <c r="J113" s="163">
        <f t="shared" si="32"/>
        <v>0</v>
      </c>
      <c r="K113" s="28"/>
    </row>
    <row r="114" spans="2:11" x14ac:dyDescent="0.25">
      <c r="B114" s="28">
        <f t="shared" si="29"/>
        <v>0</v>
      </c>
      <c r="C114" s="294" t="s">
        <v>48</v>
      </c>
      <c r="D114" s="27"/>
      <c r="E114" s="27"/>
      <c r="F114" s="208">
        <f t="shared" si="30"/>
        <v>0</v>
      </c>
      <c r="G114" s="157"/>
      <c r="H114" s="145"/>
      <c r="I114" s="296">
        <f t="shared" si="31"/>
        <v>0</v>
      </c>
      <c r="J114" s="163">
        <f t="shared" si="32"/>
        <v>0</v>
      </c>
      <c r="K114" s="28"/>
    </row>
    <row r="115" spans="2:11" ht="15.75" thickBot="1" x14ac:dyDescent="0.3">
      <c r="B115" s="28">
        <f t="shared" si="29"/>
        <v>0</v>
      </c>
      <c r="C115" s="295" t="s">
        <v>49</v>
      </c>
      <c r="D115" s="27"/>
      <c r="E115" s="27"/>
      <c r="F115" s="208">
        <f t="shared" si="30"/>
        <v>0</v>
      </c>
      <c r="G115" s="157"/>
      <c r="H115" s="145"/>
      <c r="I115" s="296">
        <f t="shared" si="31"/>
        <v>0</v>
      </c>
      <c r="J115" s="196">
        <f>J114+I115</f>
        <v>0</v>
      </c>
      <c r="K115" s="28"/>
    </row>
    <row r="116" spans="2:11" ht="16.5" thickTop="1" thickBot="1" x14ac:dyDescent="0.3">
      <c r="C116" s="141" t="s">
        <v>63</v>
      </c>
      <c r="D116" s="143">
        <f>SUM(D104:D115)</f>
        <v>0</v>
      </c>
      <c r="E116" s="142">
        <f>SUM(E104:E115)</f>
        <v>0</v>
      </c>
      <c r="F116" s="143">
        <f>SUM(F104:F115)</f>
        <v>0</v>
      </c>
      <c r="G116" s="158"/>
      <c r="H116" s="202">
        <f>D116+E116-F116</f>
        <v>0</v>
      </c>
      <c r="I116" s="216">
        <f>AVERAGE(I104:I115)</f>
        <v>0</v>
      </c>
      <c r="K116" s="28"/>
    </row>
    <row r="117" spans="2:11" ht="16.5" thickTop="1" thickBot="1" x14ac:dyDescent="0.3">
      <c r="B117" s="28"/>
      <c r="C117" s="217"/>
      <c r="D117" s="337">
        <f>D116+E116</f>
        <v>0</v>
      </c>
      <c r="E117" s="338"/>
      <c r="F117" s="181"/>
      <c r="G117" s="160"/>
      <c r="H117" s="236" t="e">
        <f>H116/D117</f>
        <v>#DIV/0!</v>
      </c>
      <c r="I117" s="162"/>
    </row>
    <row r="118" spans="2:11" ht="16.5" thickTop="1" thickBot="1" x14ac:dyDescent="0.3">
      <c r="D118" s="218" t="s">
        <v>82</v>
      </c>
      <c r="E118" s="181">
        <f>D117/12</f>
        <v>0</v>
      </c>
      <c r="F118" s="170">
        <f>F116/12</f>
        <v>0</v>
      </c>
    </row>
    <row r="119" spans="2:11" ht="16.5" thickTop="1" thickBot="1" x14ac:dyDescent="0.3">
      <c r="D119" s="28"/>
      <c r="E119" s="227" t="s">
        <v>83</v>
      </c>
      <c r="F119" s="226">
        <f>H116/12</f>
        <v>0</v>
      </c>
      <c r="G119" s="28"/>
    </row>
    <row r="120" spans="2:11" ht="16.5" thickTop="1" thickBot="1" x14ac:dyDescent="0.3">
      <c r="C120" s="28"/>
      <c r="D120" s="28"/>
      <c r="G120" s="28"/>
    </row>
    <row r="121" spans="2:11" ht="15.75" thickTop="1" x14ac:dyDescent="0.25">
      <c r="B121" s="334" t="s">
        <v>70</v>
      </c>
      <c r="C121" s="335"/>
      <c r="D121" s="336"/>
    </row>
    <row r="122" spans="2:11" x14ac:dyDescent="0.25">
      <c r="B122" s="175" t="s">
        <v>17</v>
      </c>
      <c r="C122" s="91" t="s">
        <v>7</v>
      </c>
      <c r="D122" s="176" t="s">
        <v>71</v>
      </c>
      <c r="E122" s="246" t="s">
        <v>84</v>
      </c>
    </row>
    <row r="123" spans="2:11" x14ac:dyDescent="0.25">
      <c r="B123" s="248" t="s">
        <v>136</v>
      </c>
      <c r="C123" s="4">
        <v>0</v>
      </c>
      <c r="D123" s="297">
        <v>0</v>
      </c>
      <c r="E123" s="246"/>
      <c r="F123" s="28"/>
    </row>
    <row r="124" spans="2:11" x14ac:dyDescent="0.25">
      <c r="B124" s="248" t="s">
        <v>137</v>
      </c>
      <c r="C124" s="4">
        <v>0</v>
      </c>
      <c r="D124" s="297">
        <f>C124-C123</f>
        <v>0</v>
      </c>
      <c r="E124" s="246"/>
      <c r="F124" s="28"/>
    </row>
    <row r="125" spans="2:11" x14ac:dyDescent="0.25">
      <c r="B125" s="248" t="s">
        <v>138</v>
      </c>
      <c r="C125" s="4">
        <v>0</v>
      </c>
      <c r="D125" s="297">
        <f>C125-C123</f>
        <v>0</v>
      </c>
      <c r="E125" s="246"/>
    </row>
    <row r="126" spans="2:11" x14ac:dyDescent="0.25">
      <c r="B126" s="248" t="s">
        <v>139</v>
      </c>
      <c r="C126" s="4">
        <v>0</v>
      </c>
      <c r="D126" s="297">
        <f>C126-C123</f>
        <v>0</v>
      </c>
      <c r="E126" s="246"/>
    </row>
    <row r="127" spans="2:11" x14ac:dyDescent="0.25">
      <c r="B127" s="248" t="s">
        <v>140</v>
      </c>
      <c r="C127" s="4">
        <v>0</v>
      </c>
      <c r="D127" s="297">
        <v>0</v>
      </c>
      <c r="E127" s="304"/>
      <c r="F127" s="305"/>
    </row>
    <row r="128" spans="2:11" x14ac:dyDescent="0.25">
      <c r="B128" s="248" t="s">
        <v>141</v>
      </c>
      <c r="C128" s="4">
        <v>0</v>
      </c>
      <c r="D128" s="297">
        <v>0</v>
      </c>
      <c r="E128" s="247"/>
      <c r="F128" s="305"/>
    </row>
    <row r="129" spans="2:8" ht="15.75" thickBot="1" x14ac:dyDescent="0.3">
      <c r="B129" s="241"/>
      <c r="C129" s="60">
        <v>0</v>
      </c>
      <c r="D129" s="65">
        <v>0</v>
      </c>
      <c r="E129" s="249"/>
    </row>
    <row r="130" spans="2:8" ht="15.75" thickTop="1" x14ac:dyDescent="0.25"/>
    <row r="141" spans="2:8" x14ac:dyDescent="0.25">
      <c r="H141" s="28"/>
    </row>
    <row r="145" spans="5:5" x14ac:dyDescent="0.25">
      <c r="E145" s="267"/>
    </row>
    <row r="146" spans="5:5" x14ac:dyDescent="0.25">
      <c r="E146" s="267"/>
    </row>
    <row r="172" spans="10:21" x14ac:dyDescent="0.25">
      <c r="U172" s="28"/>
    </row>
    <row r="173" spans="10:21" x14ac:dyDescent="0.25">
      <c r="P173" s="28"/>
    </row>
    <row r="174" spans="10:21" x14ac:dyDescent="0.25">
      <c r="P174" s="28">
        <f>Q136+P135+O134+N133+M132+L131+K130</f>
        <v>0</v>
      </c>
    </row>
    <row r="176" spans="10:21" x14ac:dyDescent="0.25">
      <c r="J176" s="215"/>
    </row>
    <row r="177" spans="10:10" x14ac:dyDescent="0.25">
      <c r="J177" s="215"/>
    </row>
  </sheetData>
  <mergeCells count="24">
    <mergeCell ref="Q72:Q75"/>
    <mergeCell ref="P77:P78"/>
    <mergeCell ref="Q77:Q80"/>
    <mergeCell ref="P79:P80"/>
    <mergeCell ref="P72:P73"/>
    <mergeCell ref="P74:P75"/>
    <mergeCell ref="C26:N26"/>
    <mergeCell ref="A39:N39"/>
    <mergeCell ref="A47:N47"/>
    <mergeCell ref="A54:N54"/>
    <mergeCell ref="I85:I86"/>
    <mergeCell ref="J85:J86"/>
    <mergeCell ref="K85:K86"/>
    <mergeCell ref="B121:D121"/>
    <mergeCell ref="D117:E117"/>
    <mergeCell ref="D102:E102"/>
    <mergeCell ref="F102:H102"/>
    <mergeCell ref="B85:B86"/>
    <mergeCell ref="C85:C86"/>
    <mergeCell ref="C99:C100"/>
    <mergeCell ref="D99:D100"/>
    <mergeCell ref="E99:E100"/>
    <mergeCell ref="D85:E85"/>
    <mergeCell ref="F85:H85"/>
  </mergeCells>
  <phoneticPr fontId="10" type="noConversion"/>
  <conditionalFormatting sqref="B30:N30"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G49:M49">
    <cfRule type="cellIs" dxfId="33" priority="34" operator="lessThan">
      <formula>$B$49</formula>
    </cfRule>
    <cfRule type="cellIs" dxfId="32" priority="35" operator="greaterThan">
      <formula>$B$49</formula>
    </cfRule>
  </conditionalFormatting>
  <conditionalFormatting sqref="C49:F49">
    <cfRule type="cellIs" dxfId="31" priority="32" operator="lessThan">
      <formula>$B$49</formula>
    </cfRule>
    <cfRule type="cellIs" dxfId="30" priority="33" operator="greaterThan">
      <formula>$B$49</formula>
    </cfRule>
  </conditionalFormatting>
  <conditionalFormatting sqref="N49">
    <cfRule type="cellIs" dxfId="29" priority="7" operator="lessThan">
      <formula>$B$49</formula>
    </cfRule>
    <cfRule type="cellIs" dxfId="28" priority="8" operator="greaterThan">
      <formula>$B$49</formula>
    </cfRule>
  </conditionalFormatting>
  <conditionalFormatting sqref="C64:N64">
    <cfRule type="cellIs" dxfId="27" priority="4" operator="notEqual">
      <formula>0</formula>
    </cfRule>
  </conditionalFormatting>
  <conditionalFormatting sqref="B64">
    <cfRule type="cellIs" dxfId="26" priority="3" operator="notEqual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BA48-70A3-49A6-9B64-3BCB2FED2A66}">
  <sheetPr>
    <tabColor theme="5"/>
  </sheetPr>
  <dimension ref="B3:E39"/>
  <sheetViews>
    <sheetView zoomScale="80" zoomScaleNormal="80" workbookViewId="0">
      <selection activeCell="G32" sqref="G32"/>
    </sheetView>
  </sheetViews>
  <sheetFormatPr defaultRowHeight="15" x14ac:dyDescent="0.25"/>
  <cols>
    <col min="3" max="3" width="10.42578125" bestFit="1" customWidth="1"/>
    <col min="4" max="4" width="11.85546875" bestFit="1" customWidth="1"/>
    <col min="5" max="5" width="11.7109375" bestFit="1" customWidth="1"/>
  </cols>
  <sheetData>
    <row r="3" spans="2:5" x14ac:dyDescent="0.25">
      <c r="B3" s="411" t="s">
        <v>142</v>
      </c>
      <c r="C3" s="411"/>
      <c r="D3" s="411"/>
      <c r="E3" s="414" t="s">
        <v>58</v>
      </c>
    </row>
    <row r="4" spans="2:5" x14ac:dyDescent="0.25">
      <c r="B4" s="412" t="s">
        <v>144</v>
      </c>
      <c r="C4" s="154" t="s">
        <v>16</v>
      </c>
      <c r="D4" s="413">
        <v>0</v>
      </c>
      <c r="E4" s="4">
        <v>0</v>
      </c>
    </row>
    <row r="5" spans="2:5" x14ac:dyDescent="0.25">
      <c r="B5" s="412"/>
      <c r="C5" s="154" t="s">
        <v>143</v>
      </c>
      <c r="D5" s="333">
        <v>0</v>
      </c>
      <c r="E5" s="4">
        <v>0</v>
      </c>
    </row>
    <row r="6" spans="2:5" x14ac:dyDescent="0.25">
      <c r="B6" s="412"/>
      <c r="C6" s="154" t="s">
        <v>18</v>
      </c>
      <c r="D6" s="333">
        <v>0</v>
      </c>
      <c r="E6" s="4">
        <v>0</v>
      </c>
    </row>
    <row r="7" spans="2:5" x14ac:dyDescent="0.25">
      <c r="B7" s="412"/>
      <c r="C7" s="154" t="s">
        <v>19</v>
      </c>
      <c r="D7" s="333">
        <f>'Balanço Financeiro'!F16</f>
        <v>0</v>
      </c>
      <c r="E7" s="4">
        <v>0</v>
      </c>
    </row>
    <row r="8" spans="2:5" x14ac:dyDescent="0.25">
      <c r="B8" s="412"/>
      <c r="C8" s="154" t="s">
        <v>20</v>
      </c>
      <c r="D8" s="333">
        <f>'Balanço Financeiro'!G16</f>
        <v>0</v>
      </c>
      <c r="E8" s="4">
        <v>0</v>
      </c>
    </row>
    <row r="9" spans="2:5" x14ac:dyDescent="0.25">
      <c r="B9" s="412"/>
      <c r="C9" s="154" t="s">
        <v>21</v>
      </c>
      <c r="D9" s="333">
        <f>'Balanço Financeiro'!H16</f>
        <v>0</v>
      </c>
      <c r="E9" s="4">
        <v>0</v>
      </c>
    </row>
    <row r="10" spans="2:5" x14ac:dyDescent="0.25">
      <c r="B10" s="412"/>
      <c r="C10" s="154" t="s">
        <v>22</v>
      </c>
      <c r="D10" s="333">
        <f>'Balanço Financeiro'!J16</f>
        <v>0</v>
      </c>
      <c r="E10" s="4">
        <v>0</v>
      </c>
    </row>
    <row r="11" spans="2:5" x14ac:dyDescent="0.25">
      <c r="B11" s="412"/>
      <c r="C11" s="154" t="s">
        <v>41</v>
      </c>
      <c r="D11" s="333">
        <f>'Balanço Financeiro'!K16</f>
        <v>0</v>
      </c>
      <c r="E11" s="4">
        <v>0</v>
      </c>
    </row>
    <row r="12" spans="2:5" x14ac:dyDescent="0.25">
      <c r="B12" s="412"/>
      <c r="C12" s="154" t="s">
        <v>46</v>
      </c>
      <c r="D12" s="333">
        <f>'Balanço Financeiro'!L16</f>
        <v>0</v>
      </c>
      <c r="E12" s="4">
        <v>0</v>
      </c>
    </row>
    <row r="13" spans="2:5" x14ac:dyDescent="0.25">
      <c r="B13" s="412"/>
      <c r="C13" s="154" t="s">
        <v>47</v>
      </c>
      <c r="D13" s="333">
        <f>'Balanço Financeiro'!M16</f>
        <v>0</v>
      </c>
      <c r="E13" s="4">
        <v>0</v>
      </c>
    </row>
    <row r="14" spans="2:5" x14ac:dyDescent="0.25">
      <c r="B14" s="412"/>
      <c r="C14" s="154" t="s">
        <v>48</v>
      </c>
      <c r="D14" s="333">
        <f>'Balanço Financeiro'!N16</f>
        <v>0</v>
      </c>
      <c r="E14" s="4">
        <v>0</v>
      </c>
    </row>
    <row r="15" spans="2:5" x14ac:dyDescent="0.25">
      <c r="B15" s="412"/>
      <c r="C15" s="154" t="s">
        <v>49</v>
      </c>
      <c r="D15" s="333">
        <f>'Balanço Financeiro'!O16</f>
        <v>0</v>
      </c>
      <c r="E15" s="4">
        <v>0</v>
      </c>
    </row>
    <row r="16" spans="2:5" x14ac:dyDescent="0.25">
      <c r="B16" s="412" t="s">
        <v>145</v>
      </c>
      <c r="C16" s="154" t="s">
        <v>16</v>
      </c>
      <c r="D16" s="333">
        <v>0</v>
      </c>
      <c r="E16" s="4">
        <v>0</v>
      </c>
    </row>
    <row r="17" spans="2:5" x14ac:dyDescent="0.25">
      <c r="B17" s="412"/>
      <c r="C17" s="154" t="s">
        <v>143</v>
      </c>
      <c r="D17" s="333">
        <v>0</v>
      </c>
      <c r="E17" s="4">
        <v>0</v>
      </c>
    </row>
    <row r="18" spans="2:5" x14ac:dyDescent="0.25">
      <c r="B18" s="412"/>
      <c r="C18" s="154" t="s">
        <v>18</v>
      </c>
      <c r="D18" s="333">
        <v>0</v>
      </c>
      <c r="E18" s="4">
        <v>0</v>
      </c>
    </row>
    <row r="19" spans="2:5" x14ac:dyDescent="0.25">
      <c r="B19" s="412"/>
      <c r="C19" s="154" t="s">
        <v>19</v>
      </c>
      <c r="D19" s="333">
        <v>0</v>
      </c>
      <c r="E19" s="4">
        <v>0</v>
      </c>
    </row>
    <row r="20" spans="2:5" x14ac:dyDescent="0.25">
      <c r="B20" s="412"/>
      <c r="C20" s="154" t="s">
        <v>20</v>
      </c>
      <c r="D20" s="333">
        <v>0</v>
      </c>
      <c r="E20" s="4">
        <v>0</v>
      </c>
    </row>
    <row r="21" spans="2:5" x14ac:dyDescent="0.25">
      <c r="B21" s="412"/>
      <c r="C21" s="154" t="s">
        <v>21</v>
      </c>
      <c r="D21" s="333">
        <v>0</v>
      </c>
      <c r="E21" s="4">
        <v>0</v>
      </c>
    </row>
    <row r="22" spans="2:5" x14ac:dyDescent="0.25">
      <c r="B22" s="412"/>
      <c r="C22" s="154" t="s">
        <v>22</v>
      </c>
      <c r="D22" s="333">
        <v>0</v>
      </c>
      <c r="E22" s="4">
        <v>0</v>
      </c>
    </row>
    <row r="23" spans="2:5" x14ac:dyDescent="0.25">
      <c r="B23" s="412"/>
      <c r="C23" s="154" t="s">
        <v>41</v>
      </c>
      <c r="D23" s="333">
        <v>0</v>
      </c>
      <c r="E23" s="4">
        <v>0</v>
      </c>
    </row>
    <row r="24" spans="2:5" x14ac:dyDescent="0.25">
      <c r="B24" s="412"/>
      <c r="C24" s="154" t="s">
        <v>46</v>
      </c>
      <c r="D24" s="333">
        <v>0</v>
      </c>
      <c r="E24" s="4">
        <v>0</v>
      </c>
    </row>
    <row r="25" spans="2:5" x14ac:dyDescent="0.25">
      <c r="B25" s="412"/>
      <c r="C25" s="154" t="s">
        <v>47</v>
      </c>
      <c r="D25" s="333">
        <v>0</v>
      </c>
      <c r="E25" s="4">
        <v>0</v>
      </c>
    </row>
    <row r="26" spans="2:5" x14ac:dyDescent="0.25">
      <c r="B26" s="412"/>
      <c r="C26" s="154" t="s">
        <v>48</v>
      </c>
      <c r="D26" s="333">
        <v>0</v>
      </c>
      <c r="E26" s="4">
        <v>0</v>
      </c>
    </row>
    <row r="27" spans="2:5" x14ac:dyDescent="0.25">
      <c r="B27" s="412"/>
      <c r="C27" s="154" t="s">
        <v>49</v>
      </c>
      <c r="D27" s="333">
        <v>0</v>
      </c>
      <c r="E27" s="4">
        <v>0</v>
      </c>
    </row>
    <row r="28" spans="2:5" x14ac:dyDescent="0.25">
      <c r="B28" s="412" t="s">
        <v>146</v>
      </c>
      <c r="C28" s="154" t="s">
        <v>16</v>
      </c>
      <c r="D28" s="333">
        <v>0</v>
      </c>
      <c r="E28" s="4">
        <v>0</v>
      </c>
    </row>
    <row r="29" spans="2:5" x14ac:dyDescent="0.25">
      <c r="B29" s="412"/>
      <c r="C29" s="154" t="s">
        <v>143</v>
      </c>
      <c r="D29" s="333">
        <v>0</v>
      </c>
      <c r="E29" s="4">
        <v>0</v>
      </c>
    </row>
    <row r="30" spans="2:5" x14ac:dyDescent="0.25">
      <c r="B30" s="412"/>
      <c r="C30" s="154" t="s">
        <v>18</v>
      </c>
      <c r="D30" s="333">
        <v>0</v>
      </c>
      <c r="E30" s="4">
        <v>0</v>
      </c>
    </row>
    <row r="31" spans="2:5" x14ac:dyDescent="0.25">
      <c r="B31" s="412"/>
      <c r="C31" s="154" t="s">
        <v>19</v>
      </c>
      <c r="D31" s="333">
        <v>0</v>
      </c>
      <c r="E31" s="4">
        <v>0</v>
      </c>
    </row>
    <row r="32" spans="2:5" x14ac:dyDescent="0.25">
      <c r="B32" s="412"/>
      <c r="C32" s="154" t="s">
        <v>20</v>
      </c>
      <c r="D32" s="333">
        <v>0</v>
      </c>
      <c r="E32" s="4">
        <v>0</v>
      </c>
    </row>
    <row r="33" spans="2:5" x14ac:dyDescent="0.25">
      <c r="B33" s="412"/>
      <c r="C33" s="154" t="s">
        <v>21</v>
      </c>
      <c r="D33" s="333">
        <v>0</v>
      </c>
      <c r="E33" s="4">
        <v>0</v>
      </c>
    </row>
    <row r="34" spans="2:5" x14ac:dyDescent="0.25">
      <c r="B34" s="412"/>
      <c r="C34" s="154" t="s">
        <v>22</v>
      </c>
      <c r="D34" s="333">
        <v>0</v>
      </c>
      <c r="E34" s="4">
        <v>0</v>
      </c>
    </row>
    <row r="35" spans="2:5" x14ac:dyDescent="0.25">
      <c r="B35" s="412"/>
      <c r="C35" s="154" t="s">
        <v>41</v>
      </c>
      <c r="D35" s="333">
        <v>0</v>
      </c>
      <c r="E35" s="4">
        <v>0</v>
      </c>
    </row>
    <row r="36" spans="2:5" x14ac:dyDescent="0.25">
      <c r="B36" s="412"/>
      <c r="C36" s="154" t="s">
        <v>46</v>
      </c>
      <c r="D36" s="333">
        <v>0</v>
      </c>
      <c r="E36" s="4">
        <v>0</v>
      </c>
    </row>
    <row r="37" spans="2:5" x14ac:dyDescent="0.25">
      <c r="B37" s="412"/>
      <c r="C37" s="154" t="s">
        <v>47</v>
      </c>
      <c r="D37" s="333">
        <v>0</v>
      </c>
      <c r="E37" s="4">
        <v>0</v>
      </c>
    </row>
    <row r="38" spans="2:5" x14ac:dyDescent="0.25">
      <c r="B38" s="412"/>
      <c r="C38" s="154" t="s">
        <v>48</v>
      </c>
      <c r="D38" s="333">
        <v>0</v>
      </c>
      <c r="E38" s="4">
        <v>0</v>
      </c>
    </row>
    <row r="39" spans="2:5" x14ac:dyDescent="0.25">
      <c r="B39" s="412"/>
      <c r="C39" s="154" t="s">
        <v>49</v>
      </c>
      <c r="D39" s="333">
        <v>0</v>
      </c>
      <c r="E39" s="4">
        <v>0</v>
      </c>
    </row>
  </sheetData>
  <mergeCells count="4">
    <mergeCell ref="B3:D3"/>
    <mergeCell ref="B4:B15"/>
    <mergeCell ref="B16:B27"/>
    <mergeCell ref="B28:B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3A5A-32C6-4B52-B3E5-96D03686C79C}">
  <sheetPr>
    <tabColor theme="8"/>
  </sheetPr>
  <dimension ref="C1:X321"/>
  <sheetViews>
    <sheetView tabSelected="1" workbookViewId="0">
      <selection activeCell="D32" sqref="D32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Janeiro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16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COUNTIF(O4:O175,"sim")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3" t="s">
        <v>27</v>
      </c>
      <c r="S11" s="303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SUM(L4:L209)-F9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v>0</v>
      </c>
      <c r="T16" s="129">
        <f>(S16/S18)*30</f>
        <v>0</v>
      </c>
    </row>
    <row r="17" spans="3:19" ht="16.5" thickTop="1" thickBot="1" x14ac:dyDescent="0.3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6.5" thickTop="1" thickBot="1" x14ac:dyDescent="0.3">
      <c r="C18" s="87" t="str">
        <f>Geral!A16</f>
        <v>Gasto 2C</v>
      </c>
      <c r="D18" s="6">
        <v>0</v>
      </c>
      <c r="E18" s="1"/>
      <c r="F18" s="52">
        <v>0</v>
      </c>
      <c r="H18" s="114"/>
      <c r="I18" s="114"/>
      <c r="J18" s="114"/>
      <c r="K18" s="114"/>
      <c r="L18" s="114"/>
      <c r="M18" s="114"/>
      <c r="N18" s="114"/>
      <c r="O18" s="114"/>
      <c r="Q18" s="392" t="s">
        <v>40</v>
      </c>
      <c r="R18" s="393"/>
      <c r="S18" s="129">
        <v>1</v>
      </c>
    </row>
    <row r="19" spans="3:19" ht="15.75" thickTop="1" x14ac:dyDescent="0.25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</row>
    <row r="20" spans="3:19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Tabela10102[[#This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38"/>
      <c r="I22" s="1"/>
      <c r="J22" s="1"/>
      <c r="K22" s="1"/>
      <c r="L22" s="1"/>
      <c r="M22" s="1"/>
      <c r="N22" s="1"/>
      <c r="O22" s="9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114"/>
      <c r="I25" s="114"/>
      <c r="J25" s="114"/>
      <c r="K25" s="114"/>
      <c r="L25" s="114"/>
      <c r="M25" s="114"/>
      <c r="N25" s="114"/>
      <c r="O25" s="114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2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38"/>
      <c r="I312" s="1"/>
      <c r="J312" s="1"/>
      <c r="K312" s="1"/>
      <c r="L312" s="1"/>
      <c r="M312" s="1"/>
      <c r="N312" s="1"/>
      <c r="O312" s="9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56"/>
      <c r="I315" s="41"/>
      <c r="J315" s="41"/>
      <c r="K315" s="41"/>
      <c r="L315" s="41"/>
      <c r="M315" s="41"/>
      <c r="N315" s="41"/>
      <c r="O315" s="55"/>
    </row>
    <row r="316" spans="8:15" x14ac:dyDescent="0.25">
      <c r="H316" s="1"/>
      <c r="I316" s="1"/>
      <c r="J316" s="1"/>
      <c r="K316" s="1"/>
      <c r="L316" s="1"/>
      <c r="M316" s="1"/>
      <c r="N316" s="1"/>
      <c r="O316" s="1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</sheetData>
  <mergeCells count="10">
    <mergeCell ref="C2:F2"/>
    <mergeCell ref="H2:O2"/>
    <mergeCell ref="Q2:T2"/>
    <mergeCell ref="V2:W2"/>
    <mergeCell ref="C3:F3"/>
    <mergeCell ref="V7:V8"/>
    <mergeCell ref="W7:W8"/>
    <mergeCell ref="Q16:R16"/>
    <mergeCell ref="Q18:R18"/>
    <mergeCell ref="H1:O1"/>
  </mergeCells>
  <conditionalFormatting sqref="D31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E03E-0223-4E43-8BFC-5C6AB5F66F98}">
  <sheetPr>
    <tabColor theme="8"/>
  </sheetPr>
  <dimension ref="C1:X322"/>
  <sheetViews>
    <sheetView workbookViewId="0">
      <selection activeCell="S11" sqref="S11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Fevereiro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2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>
        <v>0</v>
      </c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Tabela10105[[#This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80B9-10D3-4A7F-B4B0-2361F88E03E6}">
  <sheetPr>
    <tabColor theme="8"/>
  </sheetPr>
  <dimension ref="C1:X322"/>
  <sheetViews>
    <sheetView topLeftCell="A2" workbookViewId="0">
      <selection activeCell="D4" sqref="D4:F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Março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18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Tabela10106[[#This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BBFD-E4D9-4F50-AF9A-B2D563853645}">
  <sheetPr>
    <tabColor theme="8"/>
  </sheetPr>
  <dimension ref="C1:X322"/>
  <sheetViews>
    <sheetView topLeftCell="A18" workbookViewId="0">
      <selection activeCell="D4" sqref="D4:F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Abril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19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Tabela10107[[#This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6987-5B91-4531-86CB-0F500FCC4C6B}">
  <sheetPr>
    <tabColor theme="8"/>
  </sheetPr>
  <dimension ref="C1:X322"/>
  <sheetViews>
    <sheetView topLeftCell="A16" workbookViewId="0">
      <selection activeCell="C14" sqref="C1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Maio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20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Tabela10108[[#This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17C3-53E7-4910-B23C-92E4182CE02F}">
  <sheetPr>
    <tabColor theme="8"/>
  </sheetPr>
  <dimension ref="C1:X322"/>
  <sheetViews>
    <sheetView workbookViewId="0">
      <selection activeCell="D4" sqref="D4:F4"/>
    </sheetView>
  </sheetViews>
  <sheetFormatPr defaultRowHeight="15" x14ac:dyDescent="0.25"/>
  <cols>
    <col min="3" max="3" width="21.7109375" bestFit="1" customWidth="1"/>
    <col min="4" max="5" width="12.140625" bestFit="1" customWidth="1"/>
    <col min="6" max="6" width="15.42578125" bestFit="1" customWidth="1"/>
    <col min="7" max="7" width="9.42578125" bestFit="1" customWidth="1"/>
    <col min="8" max="8" width="13.140625" customWidth="1"/>
    <col min="9" max="9" width="10.42578125" customWidth="1"/>
    <col min="10" max="10" width="10.7109375" bestFit="1" customWidth="1"/>
    <col min="11" max="11" width="17.5703125" bestFit="1" customWidth="1"/>
    <col min="12" max="12" width="9.42578125" bestFit="1" customWidth="1"/>
    <col min="13" max="13" width="23.28515625" bestFit="1" customWidth="1"/>
    <col min="14" max="14" width="13.140625" customWidth="1"/>
    <col min="17" max="17" width="11.140625" bestFit="1" customWidth="1"/>
    <col min="19" max="19" width="9.42578125" bestFit="1" customWidth="1"/>
    <col min="23" max="23" width="9.42578125" bestFit="1" customWidth="1"/>
  </cols>
  <sheetData>
    <row r="1" spans="3:24" ht="19.5" thickBot="1" x14ac:dyDescent="0.35">
      <c r="H1" s="394" t="s">
        <v>57</v>
      </c>
      <c r="I1" s="395"/>
      <c r="J1" s="395"/>
      <c r="K1" s="395"/>
      <c r="L1" s="395"/>
      <c r="M1" s="395"/>
      <c r="N1" s="395"/>
      <c r="O1" s="396"/>
    </row>
    <row r="2" spans="3:24" ht="20.25" thickTop="1" thickBot="1" x14ac:dyDescent="0.35">
      <c r="C2" s="397" t="s">
        <v>27</v>
      </c>
      <c r="D2" s="398"/>
      <c r="E2" s="398"/>
      <c r="F2" s="399"/>
      <c r="H2" s="400" t="str">
        <f>C3</f>
        <v>Junho</v>
      </c>
      <c r="I2" s="401"/>
      <c r="J2" s="401"/>
      <c r="K2" s="401"/>
      <c r="L2" s="401"/>
      <c r="M2" s="401"/>
      <c r="N2" s="401"/>
      <c r="O2" s="402"/>
      <c r="Q2" s="403" t="s">
        <v>28</v>
      </c>
      <c r="R2" s="404"/>
      <c r="S2" s="404"/>
      <c r="T2" s="405"/>
      <c r="V2" s="406" t="s">
        <v>35</v>
      </c>
      <c r="W2" s="407"/>
    </row>
    <row r="3" spans="3:24" ht="22.5" thickTop="1" thickBot="1" x14ac:dyDescent="0.4">
      <c r="C3" s="408" t="s">
        <v>21</v>
      </c>
      <c r="D3" s="409"/>
      <c r="E3" s="409"/>
      <c r="F3" s="410"/>
      <c r="H3" s="118" t="s">
        <v>37</v>
      </c>
      <c r="I3" s="119" t="s">
        <v>38</v>
      </c>
      <c r="J3" s="120" t="s">
        <v>8</v>
      </c>
      <c r="K3" s="120" t="s">
        <v>9</v>
      </c>
      <c r="L3" s="120" t="s">
        <v>1</v>
      </c>
      <c r="M3" s="120" t="s">
        <v>30</v>
      </c>
      <c r="N3" s="120" t="s">
        <v>31</v>
      </c>
      <c r="O3" s="121" t="s">
        <v>32</v>
      </c>
      <c r="Q3" s="70" t="s">
        <v>29</v>
      </c>
      <c r="R3" s="30" t="s">
        <v>13</v>
      </c>
      <c r="S3" s="30" t="s">
        <v>1</v>
      </c>
      <c r="T3" s="71" t="s">
        <v>7</v>
      </c>
      <c r="V3" s="78" t="s">
        <v>34</v>
      </c>
      <c r="W3" s="77">
        <v>0</v>
      </c>
      <c r="X3" s="102" t="e">
        <f>W3/W5</f>
        <v>#DIV/0!</v>
      </c>
    </row>
    <row r="4" spans="3:24" ht="33" thickTop="1" thickBot="1" x14ac:dyDescent="0.3">
      <c r="C4" s="15" t="s">
        <v>0</v>
      </c>
      <c r="D4" s="16" t="s">
        <v>147</v>
      </c>
      <c r="E4" s="17"/>
      <c r="F4" s="109" t="s">
        <v>148</v>
      </c>
      <c r="H4" s="114"/>
      <c r="I4" s="114"/>
      <c r="J4" s="114"/>
      <c r="K4" s="114"/>
      <c r="L4" s="114"/>
      <c r="M4" s="114"/>
      <c r="N4" s="114"/>
      <c r="O4" s="114"/>
      <c r="Q4" s="72" t="str">
        <f>Geral!A41</f>
        <v>Meio Pag. 1</v>
      </c>
      <c r="R4" s="1"/>
      <c r="S4" s="27">
        <v>0</v>
      </c>
      <c r="T4" s="62"/>
      <c r="V4" s="76" t="s">
        <v>33</v>
      </c>
      <c r="W4" s="77">
        <v>0</v>
      </c>
      <c r="X4" s="102" t="e">
        <f>W4/W5</f>
        <v>#DIV/0!</v>
      </c>
    </row>
    <row r="5" spans="3:24" ht="16.5" thickTop="1" thickBot="1" x14ac:dyDescent="0.3">
      <c r="C5" s="1" t="str">
        <f>Geral!A3</f>
        <v>Salário 1</v>
      </c>
      <c r="D5" s="4">
        <v>0</v>
      </c>
      <c r="E5" s="4"/>
      <c r="F5" s="49">
        <v>0</v>
      </c>
      <c r="H5" s="114"/>
      <c r="I5" s="114"/>
      <c r="J5" s="114"/>
      <c r="K5" s="114"/>
      <c r="L5" s="114"/>
      <c r="M5" s="114"/>
      <c r="N5" s="114"/>
      <c r="O5" s="114"/>
      <c r="Q5" s="72" t="str">
        <f>Geral!A42</f>
        <v>Meio Pag.2</v>
      </c>
      <c r="R5" s="1"/>
      <c r="S5" s="27">
        <v>0</v>
      </c>
      <c r="T5" s="62"/>
      <c r="V5" s="63" t="s">
        <v>13</v>
      </c>
      <c r="W5" s="79">
        <f>W3+W4</f>
        <v>0</v>
      </c>
    </row>
    <row r="6" spans="3:24" ht="15.75" thickTop="1" x14ac:dyDescent="0.25">
      <c r="C6" s="1" t="str">
        <f>Geral!A4</f>
        <v>Salário 2</v>
      </c>
      <c r="D6" s="4">
        <v>0</v>
      </c>
      <c r="E6" s="4"/>
      <c r="F6" s="49">
        <v>0</v>
      </c>
      <c r="H6" s="114"/>
      <c r="I6" s="114"/>
      <c r="J6" s="114"/>
      <c r="K6" s="114"/>
      <c r="L6" s="114"/>
      <c r="M6" s="114"/>
      <c r="N6" s="114"/>
      <c r="O6" s="114"/>
      <c r="Q6" s="72" t="str">
        <f>Geral!A43</f>
        <v>Meio Pag.3</v>
      </c>
      <c r="R6" s="1"/>
      <c r="S6" s="27">
        <v>0</v>
      </c>
      <c r="T6" s="62"/>
    </row>
    <row r="7" spans="3:24" x14ac:dyDescent="0.25">
      <c r="C7" s="1" t="str">
        <f>Geral!A5</f>
        <v>Salário 3</v>
      </c>
      <c r="D7" s="4">
        <v>0</v>
      </c>
      <c r="E7" s="4"/>
      <c r="F7" s="49">
        <v>0</v>
      </c>
      <c r="H7" s="114"/>
      <c r="I7" s="114"/>
      <c r="J7" s="114"/>
      <c r="K7" s="114"/>
      <c r="L7" s="114"/>
      <c r="M7" s="114"/>
      <c r="N7" s="114"/>
      <c r="O7" s="114"/>
      <c r="Q7" s="72" t="str">
        <f>Geral!A44</f>
        <v>Meio Pag.4</v>
      </c>
      <c r="R7" s="1"/>
      <c r="S7" s="27">
        <v>0</v>
      </c>
      <c r="T7" s="62"/>
      <c r="V7" s="388" t="s">
        <v>79</v>
      </c>
      <c r="W7" s="390">
        <f>COUNTIF(O4:O176,"sim")</f>
        <v>0</v>
      </c>
    </row>
    <row r="8" spans="3:24" ht="15.75" thickBot="1" x14ac:dyDescent="0.3">
      <c r="C8" s="1" t="str">
        <f>Geral!A6</f>
        <v>Outros Rendimentos</v>
      </c>
      <c r="D8" s="4">
        <v>0</v>
      </c>
      <c r="E8" s="4"/>
      <c r="F8" s="49">
        <v>0</v>
      </c>
      <c r="H8" s="114"/>
      <c r="I8" s="114"/>
      <c r="J8" s="114"/>
      <c r="K8" s="114"/>
      <c r="L8" s="114"/>
      <c r="M8" s="114"/>
      <c r="N8" s="114"/>
      <c r="O8" s="114"/>
      <c r="Q8" s="75" t="s">
        <v>13</v>
      </c>
      <c r="R8" s="60"/>
      <c r="S8" s="60">
        <f>SUM(S4:S7)</f>
        <v>0</v>
      </c>
      <c r="T8" s="65"/>
      <c r="V8" s="389"/>
      <c r="W8" s="391"/>
    </row>
    <row r="9" spans="3:24" ht="16.5" thickTop="1" x14ac:dyDescent="0.25">
      <c r="C9" s="50" t="s">
        <v>3</v>
      </c>
      <c r="D9" s="5">
        <f>SUM(D5:D8)</f>
        <v>0</v>
      </c>
      <c r="E9" s="5"/>
      <c r="F9" s="113">
        <f>SUM(F5:F8)</f>
        <v>0</v>
      </c>
      <c r="H9" s="114"/>
      <c r="I9" s="114"/>
      <c r="J9" s="114"/>
      <c r="K9" s="114"/>
      <c r="L9" s="114"/>
      <c r="M9" s="114"/>
      <c r="N9" s="114"/>
      <c r="O9" s="114"/>
    </row>
    <row r="10" spans="3:24" ht="15.75" thickBot="1" x14ac:dyDescent="0.3">
      <c r="C10" s="1"/>
      <c r="D10" s="1"/>
      <c r="E10" s="1"/>
      <c r="F10" s="1"/>
      <c r="H10" s="114"/>
      <c r="I10" s="114"/>
      <c r="J10" s="114"/>
      <c r="K10" s="114"/>
      <c r="L10" s="114"/>
      <c r="M10" s="114"/>
      <c r="N10" s="114"/>
      <c r="O10" s="114"/>
    </row>
    <row r="11" spans="3:24" ht="32.25" thickTop="1" x14ac:dyDescent="0.25">
      <c r="C11" s="18" t="s">
        <v>4</v>
      </c>
      <c r="D11" s="18" t="s">
        <v>147</v>
      </c>
      <c r="E11" s="85" t="s">
        <v>10</v>
      </c>
      <c r="F11" s="18" t="s">
        <v>149</v>
      </c>
      <c r="H11" s="114"/>
      <c r="I11" s="114"/>
      <c r="J11" s="114"/>
      <c r="K11" s="114"/>
      <c r="L11" s="114"/>
      <c r="M11" s="114"/>
      <c r="N11" s="114"/>
      <c r="O11" s="114"/>
      <c r="Q11" s="66" t="s">
        <v>26</v>
      </c>
      <c r="R11" s="307" t="s">
        <v>27</v>
      </c>
      <c r="S11" s="307" t="s">
        <v>28</v>
      </c>
      <c r="T11" s="68" t="s">
        <v>35</v>
      </c>
    </row>
    <row r="12" spans="3:24" x14ac:dyDescent="0.25">
      <c r="C12" s="31" t="str">
        <f>Geral!A10</f>
        <v>Gasto 1</v>
      </c>
      <c r="D12" s="27">
        <f>D13+D14</f>
        <v>0</v>
      </c>
      <c r="E12" s="4"/>
      <c r="F12" s="51">
        <f>F14+F13</f>
        <v>0</v>
      </c>
      <c r="H12" s="114"/>
      <c r="I12" s="114"/>
      <c r="J12" s="114"/>
      <c r="K12" s="114"/>
      <c r="L12" s="114"/>
      <c r="M12" s="114"/>
      <c r="N12" s="114"/>
      <c r="O12" s="114"/>
      <c r="Q12" s="82">
        <f>SUM(L4:L210)-F9</f>
        <v>0</v>
      </c>
      <c r="R12" s="59">
        <f>F27</f>
        <v>0</v>
      </c>
      <c r="S12" s="47">
        <f>S8</f>
        <v>0</v>
      </c>
      <c r="T12" s="69">
        <f>W5</f>
        <v>0</v>
      </c>
    </row>
    <row r="13" spans="3:24" x14ac:dyDescent="0.25">
      <c r="C13" s="2" t="str">
        <f>Geral!A11</f>
        <v>Gasto 1A</v>
      </c>
      <c r="D13" s="6">
        <v>0</v>
      </c>
      <c r="E13" s="6"/>
      <c r="F13" s="49">
        <v>0</v>
      </c>
      <c r="H13" s="114"/>
      <c r="I13" s="114"/>
      <c r="J13" s="114"/>
      <c r="K13" s="114"/>
      <c r="L13" s="114"/>
      <c r="M13" s="114"/>
      <c r="N13" s="114"/>
      <c r="O13" s="114"/>
      <c r="Q13" s="116">
        <f>Q12-R12</f>
        <v>0</v>
      </c>
      <c r="R13" s="22">
        <f>R12-S12</f>
        <v>0</v>
      </c>
      <c r="S13" s="22">
        <f>S12-T12</f>
        <v>0</v>
      </c>
      <c r="T13" s="77">
        <f>T12-Q12</f>
        <v>0</v>
      </c>
    </row>
    <row r="14" spans="3:24" ht="15.75" thickBot="1" x14ac:dyDescent="0.3">
      <c r="C14" s="35" t="str">
        <f>Geral!A12</f>
        <v>Gasto 1B</v>
      </c>
      <c r="D14" s="6">
        <v>0</v>
      </c>
      <c r="E14" s="6"/>
      <c r="F14" s="49">
        <v>0</v>
      </c>
      <c r="H14" s="114"/>
      <c r="I14" s="114"/>
      <c r="J14" s="114"/>
      <c r="K14" s="114"/>
      <c r="L14" s="114"/>
      <c r="M14" s="114"/>
      <c r="N14" s="114"/>
      <c r="O14" s="114"/>
      <c r="Q14" s="63"/>
      <c r="R14" s="21"/>
      <c r="S14" s="21"/>
      <c r="T14" s="64"/>
    </row>
    <row r="15" spans="3:24" ht="16.5" thickTop="1" thickBot="1" x14ac:dyDescent="0.3">
      <c r="C15" s="31" t="str">
        <f>Geral!A13</f>
        <v>Gasto 2</v>
      </c>
      <c r="D15" s="299">
        <f>SUM(D16:D20)</f>
        <v>0</v>
      </c>
      <c r="E15" s="8"/>
      <c r="F15" s="51">
        <f>F16+F17+F19+F20</f>
        <v>0</v>
      </c>
      <c r="H15" s="114"/>
      <c r="I15" s="114"/>
      <c r="J15" s="114"/>
      <c r="K15" s="114"/>
      <c r="L15" s="114"/>
      <c r="M15" s="114"/>
      <c r="N15" s="114"/>
      <c r="O15" s="114"/>
    </row>
    <row r="16" spans="3:24" ht="16.5" thickTop="1" thickBot="1" x14ac:dyDescent="0.3">
      <c r="C16" s="2" t="str">
        <f>Geral!A14</f>
        <v>Gasto 2A</v>
      </c>
      <c r="D16" s="6">
        <v>0</v>
      </c>
      <c r="E16" s="6"/>
      <c r="F16" s="52">
        <v>0</v>
      </c>
      <c r="G16" s="28"/>
      <c r="H16" s="114"/>
      <c r="I16" s="114"/>
      <c r="J16" s="114"/>
      <c r="K16" s="114"/>
      <c r="L16" s="114"/>
      <c r="M16" s="114"/>
      <c r="N16" s="114"/>
      <c r="O16" s="114"/>
      <c r="Q16" s="392" t="s">
        <v>45</v>
      </c>
      <c r="R16" s="393"/>
      <c r="S16" s="129">
        <f>COUNT(J4:J144)</f>
        <v>0</v>
      </c>
      <c r="T16" s="129" t="e">
        <f>(S16/S19)*30</f>
        <v>#DIV/0!</v>
      </c>
    </row>
    <row r="17" spans="3:19" ht="15.75" thickTop="1" x14ac:dyDescent="0.25">
      <c r="C17" s="2" t="str">
        <f>Geral!A15</f>
        <v>Gasto 2B</v>
      </c>
      <c r="D17" s="6">
        <v>0</v>
      </c>
      <c r="E17" s="6"/>
      <c r="F17" s="52">
        <v>0</v>
      </c>
      <c r="H17" s="114"/>
      <c r="I17" s="114"/>
      <c r="J17" s="114"/>
      <c r="K17" s="114"/>
      <c r="L17" s="114"/>
      <c r="M17" s="114"/>
      <c r="N17" s="114"/>
      <c r="O17" s="114"/>
    </row>
    <row r="18" spans="3:19" ht="15.75" thickBot="1" x14ac:dyDescent="0.3">
      <c r="C18" s="2" t="str">
        <f>Geral!A16</f>
        <v>Gasto 2C</v>
      </c>
      <c r="D18" s="6"/>
      <c r="E18" s="6"/>
      <c r="F18" s="52">
        <v>0</v>
      </c>
      <c r="H18" s="38"/>
      <c r="I18" s="1"/>
      <c r="J18" s="1"/>
      <c r="K18" s="1"/>
      <c r="L18" s="1"/>
      <c r="M18" s="1"/>
      <c r="N18" s="1"/>
      <c r="O18" s="9"/>
    </row>
    <row r="19" spans="3:19" ht="16.5" thickTop="1" thickBot="1" x14ac:dyDescent="0.3">
      <c r="C19" s="2" t="str">
        <f>Geral!A17</f>
        <v>Gasto 2D</v>
      </c>
      <c r="D19" s="6">
        <v>0</v>
      </c>
      <c r="E19" s="6"/>
      <c r="F19" s="52">
        <v>0</v>
      </c>
      <c r="H19" s="114"/>
      <c r="I19" s="114"/>
      <c r="J19" s="114"/>
      <c r="K19" s="114"/>
      <c r="L19" s="114"/>
      <c r="M19" s="114"/>
      <c r="N19" s="114"/>
      <c r="O19" s="114"/>
      <c r="Q19" s="392" t="s">
        <v>40</v>
      </c>
      <c r="R19" s="393"/>
      <c r="S19" s="129">
        <v>0</v>
      </c>
    </row>
    <row r="20" spans="3:19" ht="15.75" thickTop="1" x14ac:dyDescent="0.25">
      <c r="C20" s="2" t="str">
        <f>Geral!A18</f>
        <v>Outros Gastos 2E</v>
      </c>
      <c r="D20" s="6">
        <v>0</v>
      </c>
      <c r="E20" s="6"/>
      <c r="F20" s="52">
        <v>0</v>
      </c>
      <c r="H20" s="114"/>
      <c r="I20" s="114"/>
      <c r="J20" s="114"/>
      <c r="K20" s="114"/>
      <c r="L20" s="114"/>
      <c r="M20" s="114"/>
      <c r="N20" s="114"/>
      <c r="O20" s="114"/>
    </row>
    <row r="21" spans="3:19" x14ac:dyDescent="0.25">
      <c r="C21" s="58" t="str">
        <f>Geral!A19</f>
        <v>Gastos 3</v>
      </c>
      <c r="D21" s="300">
        <v>0</v>
      </c>
      <c r="E21" s="6"/>
      <c r="F21" s="53">
        <f>Tabela10109[[#This Row],[Valor]]</f>
        <v>0</v>
      </c>
      <c r="H21" s="114"/>
      <c r="I21" s="114"/>
      <c r="J21" s="114"/>
      <c r="K21" s="114"/>
      <c r="L21" s="114"/>
      <c r="M21" s="114"/>
      <c r="N21" s="114"/>
      <c r="O21" s="114"/>
    </row>
    <row r="22" spans="3:19" x14ac:dyDescent="0.25">
      <c r="C22" s="58" t="str">
        <f>Geral!A20</f>
        <v>Gastos 4</v>
      </c>
      <c r="D22" s="301">
        <f>D23+D24+D25</f>
        <v>0</v>
      </c>
      <c r="E22" s="203"/>
      <c r="F22" s="53">
        <f>F23+F24+F25</f>
        <v>0</v>
      </c>
      <c r="H22" s="114"/>
      <c r="I22" s="114"/>
      <c r="J22" s="114"/>
      <c r="K22" s="114"/>
      <c r="L22" s="114"/>
      <c r="M22" s="114"/>
      <c r="N22" s="114"/>
      <c r="O22" s="114"/>
    </row>
    <row r="23" spans="3:19" x14ac:dyDescent="0.25">
      <c r="C23" s="308" t="str">
        <f>Geral!A21</f>
        <v>Gasto 4A</v>
      </c>
      <c r="D23" s="309">
        <v>0</v>
      </c>
      <c r="E23" s="203"/>
      <c r="F23" s="313">
        <v>0</v>
      </c>
      <c r="H23" s="38"/>
      <c r="I23" s="1"/>
      <c r="J23" s="1"/>
      <c r="K23" s="1"/>
      <c r="L23" s="1"/>
      <c r="M23" s="1"/>
      <c r="N23" s="1"/>
      <c r="O23" s="9"/>
    </row>
    <row r="24" spans="3:19" x14ac:dyDescent="0.25">
      <c r="C24" s="308" t="str">
        <f>Geral!A22</f>
        <v>Gasto 4B</v>
      </c>
      <c r="D24" s="309">
        <v>0</v>
      </c>
      <c r="E24" s="203"/>
      <c r="F24" s="313">
        <v>0</v>
      </c>
      <c r="H24" s="38"/>
      <c r="I24" s="1"/>
      <c r="J24" s="1"/>
      <c r="K24" s="1"/>
      <c r="L24" s="1"/>
      <c r="M24" s="1"/>
      <c r="N24" s="1"/>
      <c r="O24" s="9"/>
    </row>
    <row r="25" spans="3:19" x14ac:dyDescent="0.25">
      <c r="C25" s="308" t="str">
        <f>Geral!A23</f>
        <v>Outros Gastos 4C</v>
      </c>
      <c r="D25" s="309">
        <v>0</v>
      </c>
      <c r="E25" s="203"/>
      <c r="F25" s="313">
        <v>0</v>
      </c>
      <c r="H25" s="38"/>
      <c r="I25" s="1"/>
      <c r="J25" s="1"/>
      <c r="K25" s="1"/>
      <c r="L25" s="1"/>
      <c r="M25" s="1"/>
      <c r="N25" s="1"/>
      <c r="O25" s="9"/>
    </row>
    <row r="26" spans="3:19" x14ac:dyDescent="0.25">
      <c r="C26" s="58" t="s">
        <v>95</v>
      </c>
      <c r="D26" s="27">
        <v>0</v>
      </c>
      <c r="E26" s="4"/>
      <c r="F26" s="51">
        <v>0</v>
      </c>
      <c r="H26" s="114"/>
      <c r="I26" s="114"/>
      <c r="J26" s="114"/>
      <c r="K26" s="114"/>
      <c r="L26" s="114"/>
      <c r="M26" s="114"/>
      <c r="N26" s="114"/>
      <c r="O26" s="114"/>
    </row>
    <row r="27" spans="3:19" ht="15.75" x14ac:dyDescent="0.25">
      <c r="C27" s="83" t="s">
        <v>6</v>
      </c>
      <c r="D27" s="7">
        <f>D12+D15+D21+D22+D26</f>
        <v>0</v>
      </c>
      <c r="E27" s="7">
        <f>D27-F27</f>
        <v>0</v>
      </c>
      <c r="F27" s="7">
        <f t="shared" ref="F27" si="0">F12+F15+F21+F22+F26</f>
        <v>0</v>
      </c>
      <c r="H27" s="114"/>
      <c r="I27" s="114"/>
      <c r="J27" s="114"/>
      <c r="K27" s="114"/>
      <c r="L27" s="114"/>
      <c r="M27" s="114"/>
      <c r="N27" s="114"/>
      <c r="O27" s="114"/>
    </row>
    <row r="28" spans="3:19" x14ac:dyDescent="0.25">
      <c r="C28" s="1"/>
      <c r="D28" s="257"/>
      <c r="E28" s="3"/>
      <c r="F28" s="22"/>
      <c r="H28" s="114"/>
      <c r="I28" s="114"/>
      <c r="J28" s="114"/>
      <c r="K28" s="114"/>
      <c r="L28" s="114"/>
      <c r="M28" s="114"/>
      <c r="N28" s="114"/>
      <c r="O28" s="114"/>
    </row>
    <row r="29" spans="3:19" x14ac:dyDescent="0.25">
      <c r="C29" s="306" t="s">
        <v>25</v>
      </c>
      <c r="D29" s="24">
        <f>D9</f>
        <v>0</v>
      </c>
      <c r="E29" s="33">
        <f>F29-D29</f>
        <v>0</v>
      </c>
      <c r="F29" s="33">
        <f>F9</f>
        <v>0</v>
      </c>
      <c r="H29" s="114"/>
      <c r="I29" s="114"/>
      <c r="J29" s="114"/>
      <c r="K29" s="114"/>
      <c r="L29" s="114"/>
      <c r="M29" s="114"/>
      <c r="N29" s="114"/>
      <c r="O29" s="114"/>
    </row>
    <row r="30" spans="3:19" ht="15.75" x14ac:dyDescent="0.25">
      <c r="C30" s="10" t="s">
        <v>6</v>
      </c>
      <c r="D30" s="20">
        <f>D27</f>
        <v>0</v>
      </c>
      <c r="E30" s="12">
        <f>D30-F30</f>
        <v>0</v>
      </c>
      <c r="F30" s="54">
        <f>F27</f>
        <v>0</v>
      </c>
      <c r="H30" s="114"/>
      <c r="I30" s="114"/>
      <c r="J30" s="114"/>
      <c r="K30" s="114"/>
      <c r="L30" s="114"/>
      <c r="M30" s="114"/>
      <c r="N30" s="114"/>
      <c r="O30" s="114"/>
    </row>
    <row r="31" spans="3:19" x14ac:dyDescent="0.25">
      <c r="C31" s="19" t="s">
        <v>14</v>
      </c>
      <c r="D31" s="25">
        <f>D29-D30</f>
        <v>0</v>
      </c>
      <c r="E31" s="1"/>
      <c r="F31" s="33">
        <f>F29-F30</f>
        <v>0</v>
      </c>
      <c r="H31" s="114"/>
      <c r="I31" s="114"/>
      <c r="J31" s="114"/>
      <c r="K31" s="114"/>
      <c r="L31" s="114"/>
      <c r="M31" s="114"/>
      <c r="N31" s="114"/>
      <c r="O31" s="114"/>
    </row>
    <row r="32" spans="3:19" x14ac:dyDescent="0.25">
      <c r="C32" s="23" t="s">
        <v>88</v>
      </c>
      <c r="D32" s="251" t="e">
        <f>1-(D27/D9)</f>
        <v>#DIV/0!</v>
      </c>
      <c r="E32" s="1"/>
      <c r="F32" s="33">
        <f>D30-F30</f>
        <v>0</v>
      </c>
      <c r="H32" s="114"/>
      <c r="I32" s="114"/>
      <c r="J32" s="114"/>
      <c r="K32" s="114"/>
      <c r="L32" s="114"/>
      <c r="M32" s="114"/>
      <c r="N32" s="114"/>
      <c r="O32" s="114"/>
    </row>
    <row r="33" spans="6:15" x14ac:dyDescent="0.25">
      <c r="F33" s="171"/>
      <c r="H33" s="114"/>
      <c r="I33" s="114"/>
      <c r="J33" s="114"/>
      <c r="K33" s="114"/>
      <c r="L33" s="114"/>
      <c r="M33" s="114"/>
      <c r="N33" s="114"/>
      <c r="O33" s="114"/>
    </row>
    <row r="34" spans="6:15" x14ac:dyDescent="0.25">
      <c r="F34" s="171"/>
      <c r="H34" s="114"/>
      <c r="I34" s="114"/>
      <c r="J34" s="114"/>
      <c r="K34" s="114"/>
      <c r="L34" s="114"/>
      <c r="M34" s="114"/>
      <c r="N34" s="114"/>
      <c r="O34" s="114"/>
    </row>
    <row r="35" spans="6:15" x14ac:dyDescent="0.25">
      <c r="H35" s="114"/>
      <c r="I35" s="114"/>
      <c r="J35" s="114"/>
      <c r="K35" s="114"/>
      <c r="L35" s="114"/>
      <c r="M35" s="114"/>
      <c r="N35" s="114"/>
      <c r="O35" s="114"/>
    </row>
    <row r="36" spans="6:15" x14ac:dyDescent="0.25">
      <c r="H36" s="114"/>
      <c r="I36" s="114"/>
      <c r="J36" s="114"/>
      <c r="K36" s="114"/>
      <c r="L36" s="114"/>
      <c r="M36" s="114"/>
      <c r="N36" s="114"/>
      <c r="O36" s="114"/>
    </row>
    <row r="37" spans="6:15" x14ac:dyDescent="0.25">
      <c r="H37" s="114"/>
      <c r="I37" s="114"/>
      <c r="J37" s="114"/>
      <c r="K37" s="114"/>
      <c r="L37" s="114"/>
      <c r="M37" s="114"/>
      <c r="N37" s="114"/>
      <c r="O37" s="114"/>
    </row>
    <row r="38" spans="6:15" x14ac:dyDescent="0.25">
      <c r="H38" s="114"/>
      <c r="I38" s="114"/>
      <c r="J38" s="114"/>
      <c r="K38" s="114"/>
      <c r="L38" s="114"/>
      <c r="M38" s="114"/>
      <c r="N38" s="114"/>
      <c r="O38" s="114"/>
    </row>
    <row r="39" spans="6:15" x14ac:dyDescent="0.25">
      <c r="H39" s="114"/>
      <c r="I39" s="114"/>
      <c r="J39" s="114"/>
      <c r="K39" s="114"/>
      <c r="L39" s="114"/>
      <c r="M39" s="114"/>
      <c r="N39" s="114"/>
      <c r="O39" s="114"/>
    </row>
    <row r="40" spans="6:15" x14ac:dyDescent="0.25">
      <c r="H40" s="114"/>
      <c r="I40" s="114"/>
      <c r="J40" s="114"/>
      <c r="K40" s="114"/>
      <c r="L40" s="114"/>
      <c r="M40" s="114"/>
      <c r="N40" s="114"/>
      <c r="O40" s="114"/>
    </row>
    <row r="41" spans="6:15" x14ac:dyDescent="0.25">
      <c r="H41" s="114"/>
      <c r="I41" s="114"/>
      <c r="J41" s="114"/>
      <c r="K41" s="114"/>
      <c r="L41" s="114"/>
      <c r="M41" s="114"/>
      <c r="N41" s="114"/>
      <c r="O41" s="114"/>
    </row>
    <row r="42" spans="6:15" x14ac:dyDescent="0.25">
      <c r="H42" s="114"/>
      <c r="I42" s="114"/>
      <c r="J42" s="114"/>
      <c r="K42" s="114"/>
      <c r="L42" s="114"/>
      <c r="M42" s="114"/>
      <c r="N42" s="114"/>
      <c r="O42" s="114"/>
    </row>
    <row r="43" spans="6:15" x14ac:dyDescent="0.25">
      <c r="H43" s="114"/>
      <c r="I43" s="114"/>
      <c r="J43" s="114"/>
      <c r="K43" s="114"/>
      <c r="L43" s="114"/>
      <c r="M43" s="114"/>
      <c r="N43" s="114"/>
      <c r="O43" s="114"/>
    </row>
    <row r="44" spans="6:15" x14ac:dyDescent="0.25">
      <c r="H44" s="114"/>
      <c r="I44" s="114"/>
      <c r="J44" s="114"/>
      <c r="K44" s="114"/>
      <c r="L44" s="114"/>
      <c r="M44" s="114"/>
      <c r="N44" s="114"/>
      <c r="O44" s="114"/>
    </row>
    <row r="45" spans="6:15" x14ac:dyDescent="0.25">
      <c r="H45" s="114"/>
      <c r="I45" s="114"/>
      <c r="J45" s="114"/>
      <c r="K45" s="114"/>
      <c r="L45" s="114"/>
      <c r="M45" s="114"/>
      <c r="N45" s="114"/>
      <c r="O45" s="114"/>
    </row>
    <row r="46" spans="6:15" x14ac:dyDescent="0.25">
      <c r="H46" s="114"/>
      <c r="I46" s="114"/>
      <c r="J46" s="114"/>
      <c r="K46" s="114"/>
      <c r="L46" s="114"/>
      <c r="M46" s="114"/>
      <c r="N46" s="114"/>
      <c r="O46" s="114"/>
    </row>
    <row r="47" spans="6:15" x14ac:dyDescent="0.25">
      <c r="H47" s="114"/>
      <c r="I47" s="114"/>
      <c r="J47" s="114"/>
      <c r="K47" s="114"/>
      <c r="L47" s="114"/>
      <c r="M47" s="114"/>
      <c r="N47" s="114"/>
      <c r="O47" s="114"/>
    </row>
    <row r="48" spans="6:15" x14ac:dyDescent="0.25">
      <c r="H48" s="114"/>
      <c r="I48" s="114"/>
      <c r="J48" s="114"/>
      <c r="K48" s="114"/>
      <c r="L48" s="114"/>
      <c r="M48" s="114"/>
      <c r="N48" s="114"/>
      <c r="O48" s="114"/>
    </row>
    <row r="49" spans="8:15" x14ac:dyDescent="0.25">
      <c r="H49" s="114"/>
      <c r="I49" s="114"/>
      <c r="J49" s="114"/>
      <c r="K49" s="114"/>
      <c r="L49" s="114"/>
      <c r="M49" s="114"/>
      <c r="N49" s="114"/>
      <c r="O49" s="114"/>
    </row>
    <row r="50" spans="8:15" x14ac:dyDescent="0.25">
      <c r="H50" s="114"/>
      <c r="I50" s="114"/>
      <c r="J50" s="114"/>
      <c r="K50" s="114"/>
      <c r="L50" s="114"/>
      <c r="M50" s="114"/>
      <c r="N50" s="114"/>
      <c r="O50" s="114"/>
    </row>
    <row r="51" spans="8:15" x14ac:dyDescent="0.25">
      <c r="H51" s="114"/>
      <c r="I51" s="114"/>
      <c r="J51" s="114"/>
      <c r="K51" s="114"/>
      <c r="L51" s="114"/>
      <c r="M51" s="114"/>
      <c r="N51" s="114"/>
      <c r="O51" s="114"/>
    </row>
    <row r="52" spans="8:15" x14ac:dyDescent="0.25">
      <c r="H52" s="114"/>
      <c r="I52" s="114"/>
      <c r="J52" s="114"/>
      <c r="K52" s="114"/>
      <c r="L52" s="114"/>
      <c r="M52" s="114"/>
      <c r="N52" s="114"/>
      <c r="O52" s="114"/>
    </row>
    <row r="53" spans="8:15" x14ac:dyDescent="0.25">
      <c r="H53" s="114"/>
      <c r="I53" s="114"/>
      <c r="J53" s="114"/>
      <c r="K53" s="114"/>
      <c r="L53" s="114"/>
      <c r="M53" s="114"/>
      <c r="N53" s="114"/>
      <c r="O53" s="114"/>
    </row>
    <row r="54" spans="8:15" x14ac:dyDescent="0.25">
      <c r="H54" s="114"/>
      <c r="I54" s="114"/>
      <c r="J54" s="114"/>
      <c r="K54" s="114"/>
      <c r="L54" s="114"/>
      <c r="M54" s="114"/>
      <c r="N54" s="114"/>
      <c r="O54" s="114"/>
    </row>
    <row r="55" spans="8:15" x14ac:dyDescent="0.25">
      <c r="H55" s="114"/>
      <c r="I55" s="114"/>
      <c r="J55" s="114"/>
      <c r="K55" s="114"/>
      <c r="L55" s="114"/>
      <c r="M55" s="114"/>
      <c r="N55" s="114"/>
      <c r="O55" s="114"/>
    </row>
    <row r="56" spans="8:15" x14ac:dyDescent="0.25">
      <c r="H56" s="114"/>
      <c r="I56" s="114"/>
      <c r="J56" s="114"/>
      <c r="K56" s="114"/>
      <c r="L56" s="114"/>
      <c r="M56" s="114"/>
      <c r="N56" s="114"/>
      <c r="O56" s="114"/>
    </row>
    <row r="57" spans="8:15" x14ac:dyDescent="0.25">
      <c r="H57" s="114"/>
      <c r="I57" s="114"/>
      <c r="J57" s="114"/>
      <c r="K57" s="114"/>
      <c r="L57" s="114"/>
      <c r="M57" s="114"/>
      <c r="N57" s="114"/>
      <c r="O57" s="114"/>
    </row>
    <row r="58" spans="8:15" x14ac:dyDescent="0.25">
      <c r="H58" s="114"/>
      <c r="I58" s="114"/>
      <c r="J58" s="114"/>
      <c r="K58" s="114"/>
      <c r="L58" s="114"/>
      <c r="M58" s="114"/>
      <c r="N58" s="114"/>
      <c r="O58" s="114"/>
    </row>
    <row r="59" spans="8:15" x14ac:dyDescent="0.25">
      <c r="H59" s="114"/>
      <c r="I59" s="114"/>
      <c r="J59" s="114"/>
      <c r="K59" s="114"/>
      <c r="L59" s="114"/>
      <c r="M59" s="114"/>
      <c r="N59" s="114"/>
      <c r="O59" s="114"/>
    </row>
    <row r="60" spans="8:15" x14ac:dyDescent="0.25">
      <c r="H60" s="114"/>
      <c r="I60" s="114"/>
      <c r="J60" s="114"/>
      <c r="K60" s="114"/>
      <c r="L60" s="114"/>
      <c r="M60" s="114"/>
      <c r="N60" s="114"/>
      <c r="O60" s="114"/>
    </row>
    <row r="61" spans="8:15" x14ac:dyDescent="0.25">
      <c r="H61" s="114"/>
      <c r="I61" s="114"/>
      <c r="J61" s="114"/>
      <c r="K61" s="114"/>
      <c r="L61" s="114"/>
      <c r="M61" s="114"/>
      <c r="N61" s="114"/>
      <c r="O61" s="114"/>
    </row>
    <row r="62" spans="8:15" x14ac:dyDescent="0.25">
      <c r="H62" s="114"/>
      <c r="I62" s="114"/>
      <c r="J62" s="114"/>
      <c r="K62" s="114"/>
      <c r="L62" s="114"/>
      <c r="M62" s="114"/>
      <c r="N62" s="114"/>
      <c r="O62" s="114"/>
    </row>
    <row r="63" spans="8:15" x14ac:dyDescent="0.25">
      <c r="H63" s="114"/>
      <c r="I63" s="114"/>
      <c r="J63" s="114"/>
      <c r="K63" s="114"/>
      <c r="L63" s="114"/>
      <c r="M63" s="114"/>
      <c r="N63" s="114"/>
      <c r="O63" s="114"/>
    </row>
    <row r="64" spans="8:15" x14ac:dyDescent="0.25">
      <c r="H64" s="114"/>
      <c r="I64" s="114"/>
      <c r="J64" s="114"/>
      <c r="K64" s="114"/>
      <c r="L64" s="114"/>
      <c r="M64" s="114"/>
      <c r="N64" s="114"/>
      <c r="O64" s="114"/>
    </row>
    <row r="65" spans="8:15" x14ac:dyDescent="0.25">
      <c r="H65" s="114"/>
      <c r="I65" s="114"/>
      <c r="J65" s="114"/>
      <c r="K65" s="114"/>
      <c r="L65" s="114"/>
      <c r="M65" s="114"/>
      <c r="N65" s="114"/>
      <c r="O65" s="114"/>
    </row>
    <row r="66" spans="8:15" x14ac:dyDescent="0.25">
      <c r="H66" s="114"/>
      <c r="I66" s="114"/>
      <c r="J66" s="114"/>
      <c r="K66" s="114"/>
      <c r="L66" s="114"/>
      <c r="M66" s="114"/>
      <c r="N66" s="114"/>
      <c r="O66" s="114"/>
    </row>
    <row r="67" spans="8:15" x14ac:dyDescent="0.25">
      <c r="H67" s="114"/>
      <c r="I67" s="114"/>
      <c r="J67" s="114"/>
      <c r="K67" s="114"/>
      <c r="L67" s="114"/>
      <c r="M67" s="114"/>
      <c r="N67" s="114"/>
      <c r="O67" s="114"/>
    </row>
    <row r="68" spans="8:15" x14ac:dyDescent="0.25">
      <c r="H68" s="114"/>
      <c r="I68" s="114"/>
      <c r="J68" s="114"/>
      <c r="K68" s="114"/>
      <c r="L68" s="114"/>
      <c r="M68" s="114"/>
      <c r="N68" s="114"/>
      <c r="O68" s="114"/>
    </row>
    <row r="69" spans="8:15" x14ac:dyDescent="0.25">
      <c r="H69" s="114"/>
      <c r="I69" s="114"/>
      <c r="J69" s="114"/>
      <c r="K69" s="114"/>
      <c r="L69" s="114"/>
      <c r="M69" s="114"/>
      <c r="N69" s="114"/>
      <c r="O69" s="114"/>
    </row>
    <row r="70" spans="8:15" x14ac:dyDescent="0.25">
      <c r="H70" s="114"/>
      <c r="I70" s="114"/>
      <c r="J70" s="114"/>
      <c r="K70" s="114"/>
      <c r="L70" s="114"/>
      <c r="M70" s="114"/>
      <c r="N70" s="114"/>
      <c r="O70" s="114"/>
    </row>
    <row r="71" spans="8:15" x14ac:dyDescent="0.25">
      <c r="H71" s="114"/>
      <c r="I71" s="114"/>
      <c r="J71" s="114"/>
      <c r="K71" s="114"/>
      <c r="L71" s="114"/>
      <c r="M71" s="114"/>
      <c r="N71" s="114"/>
      <c r="O71" s="114"/>
    </row>
    <row r="72" spans="8:15" x14ac:dyDescent="0.25">
      <c r="H72" s="114"/>
      <c r="I72" s="114"/>
      <c r="J72" s="114"/>
      <c r="K72" s="114"/>
      <c r="L72" s="114"/>
      <c r="M72" s="114"/>
      <c r="N72" s="114"/>
      <c r="O72" s="114"/>
    </row>
    <row r="73" spans="8:15" x14ac:dyDescent="0.25">
      <c r="H73" s="114"/>
      <c r="I73" s="114"/>
      <c r="J73" s="114"/>
      <c r="K73" s="114"/>
      <c r="L73" s="114"/>
      <c r="M73" s="114"/>
      <c r="N73" s="114"/>
      <c r="O73" s="114"/>
    </row>
    <row r="74" spans="8:15" x14ac:dyDescent="0.25">
      <c r="H74" s="114"/>
      <c r="I74" s="114"/>
      <c r="J74" s="114"/>
      <c r="K74" s="114"/>
      <c r="L74" s="114"/>
      <c r="M74" s="114"/>
      <c r="N74" s="114"/>
      <c r="O74" s="114"/>
    </row>
    <row r="75" spans="8:15" x14ac:dyDescent="0.25">
      <c r="H75" s="114"/>
      <c r="I75" s="114"/>
      <c r="J75" s="114"/>
      <c r="K75" s="114"/>
      <c r="L75" s="114"/>
      <c r="M75" s="114"/>
      <c r="N75" s="114"/>
      <c r="O75" s="114"/>
    </row>
    <row r="76" spans="8:15" x14ac:dyDescent="0.25">
      <c r="H76" s="114"/>
      <c r="I76" s="114"/>
      <c r="J76" s="114"/>
      <c r="K76" s="114"/>
      <c r="L76" s="114"/>
      <c r="M76" s="114"/>
      <c r="N76" s="114"/>
      <c r="O76" s="114"/>
    </row>
    <row r="77" spans="8:15" x14ac:dyDescent="0.25">
      <c r="H77" s="114"/>
      <c r="I77" s="114"/>
      <c r="J77" s="114"/>
      <c r="K77" s="114"/>
      <c r="L77" s="114"/>
      <c r="M77" s="114"/>
      <c r="N77" s="114"/>
      <c r="O77" s="114"/>
    </row>
    <row r="78" spans="8:15" x14ac:dyDescent="0.25">
      <c r="H78" s="114"/>
      <c r="I78" s="114"/>
      <c r="J78" s="114"/>
      <c r="K78" s="114"/>
      <c r="L78" s="114"/>
      <c r="M78" s="114"/>
      <c r="N78" s="114"/>
      <c r="O78" s="114"/>
    </row>
    <row r="79" spans="8:15" x14ac:dyDescent="0.25">
      <c r="H79" s="114"/>
      <c r="I79" s="114"/>
      <c r="J79" s="114"/>
      <c r="K79" s="114"/>
      <c r="L79" s="114"/>
      <c r="M79" s="114"/>
      <c r="N79" s="114"/>
      <c r="O79" s="114"/>
    </row>
    <row r="80" spans="8:15" x14ac:dyDescent="0.25">
      <c r="H80" s="114"/>
      <c r="I80" s="114"/>
      <c r="J80" s="114"/>
      <c r="K80" s="114"/>
      <c r="L80" s="114"/>
      <c r="M80" s="114"/>
      <c r="N80" s="114"/>
      <c r="O80" s="114"/>
    </row>
    <row r="81" spans="8:15" x14ac:dyDescent="0.25">
      <c r="H81" s="114"/>
      <c r="I81" s="114"/>
      <c r="J81" s="114"/>
      <c r="K81" s="114"/>
      <c r="L81" s="114"/>
      <c r="M81" s="114"/>
      <c r="N81" s="114"/>
      <c r="O81" s="114"/>
    </row>
    <row r="82" spans="8:15" x14ac:dyDescent="0.25">
      <c r="H82" s="114"/>
      <c r="I82" s="114"/>
      <c r="J82" s="114"/>
      <c r="K82" s="114"/>
      <c r="L82" s="114"/>
      <c r="M82" s="114"/>
      <c r="N82" s="114"/>
      <c r="O82" s="114"/>
    </row>
    <row r="83" spans="8:15" x14ac:dyDescent="0.25">
      <c r="H83" s="114"/>
      <c r="I83" s="114"/>
      <c r="J83" s="114"/>
      <c r="K83" s="114"/>
      <c r="L83" s="114"/>
      <c r="M83" s="114"/>
      <c r="N83" s="114"/>
      <c r="O83" s="114"/>
    </row>
    <row r="84" spans="8:15" x14ac:dyDescent="0.25">
      <c r="H84" s="114"/>
      <c r="I84" s="114"/>
      <c r="J84" s="114"/>
      <c r="K84" s="114"/>
      <c r="L84" s="114"/>
      <c r="M84" s="114"/>
      <c r="N84" s="114"/>
      <c r="O84" s="114"/>
    </row>
    <row r="85" spans="8:15" x14ac:dyDescent="0.25">
      <c r="H85" s="114"/>
      <c r="I85" s="114"/>
      <c r="J85" s="114"/>
      <c r="K85" s="114"/>
      <c r="L85" s="114"/>
      <c r="M85" s="114"/>
      <c r="N85" s="114"/>
      <c r="O85" s="114"/>
    </row>
    <row r="86" spans="8:15" x14ac:dyDescent="0.25">
      <c r="H86" s="114"/>
      <c r="I86" s="114"/>
      <c r="J86" s="114"/>
      <c r="K86" s="114"/>
      <c r="L86" s="114"/>
      <c r="M86" s="114"/>
      <c r="N86" s="114"/>
      <c r="O86" s="114"/>
    </row>
    <row r="87" spans="8:15" x14ac:dyDescent="0.25">
      <c r="H87" s="114"/>
      <c r="I87" s="114"/>
      <c r="J87" s="114"/>
      <c r="K87" s="114"/>
      <c r="L87" s="114"/>
      <c r="M87" s="114"/>
      <c r="N87" s="114"/>
      <c r="O87" s="114"/>
    </row>
    <row r="88" spans="8:15" x14ac:dyDescent="0.25">
      <c r="H88" s="114"/>
      <c r="I88" s="114"/>
      <c r="J88" s="114"/>
      <c r="K88" s="114"/>
      <c r="L88" s="114"/>
      <c r="M88" s="114"/>
      <c r="N88" s="114"/>
      <c r="O88" s="114"/>
    </row>
    <row r="89" spans="8:15" x14ac:dyDescent="0.25">
      <c r="H89" s="114"/>
      <c r="I89" s="114"/>
      <c r="J89" s="114"/>
      <c r="K89" s="114"/>
      <c r="L89" s="114"/>
      <c r="M89" s="114"/>
      <c r="N89" s="114"/>
      <c r="O89" s="114"/>
    </row>
    <row r="90" spans="8:15" x14ac:dyDescent="0.25">
      <c r="H90" s="114"/>
      <c r="I90" s="114"/>
      <c r="J90" s="114"/>
      <c r="K90" s="114"/>
      <c r="L90" s="114"/>
      <c r="M90" s="114"/>
      <c r="N90" s="114"/>
      <c r="O90" s="114"/>
    </row>
    <row r="91" spans="8:15" x14ac:dyDescent="0.25">
      <c r="H91" s="114"/>
      <c r="I91" s="114"/>
      <c r="J91" s="114"/>
      <c r="K91" s="114"/>
      <c r="L91" s="114"/>
      <c r="M91" s="114"/>
      <c r="N91" s="114"/>
      <c r="O91" s="114"/>
    </row>
    <row r="92" spans="8:15" x14ac:dyDescent="0.25">
      <c r="H92" s="114"/>
      <c r="I92" s="114"/>
      <c r="J92" s="114"/>
      <c r="K92" s="114"/>
      <c r="L92" s="114"/>
      <c r="M92" s="114"/>
      <c r="N92" s="114"/>
      <c r="O92" s="114"/>
    </row>
    <row r="93" spans="8:15" x14ac:dyDescent="0.25">
      <c r="H93" s="114"/>
      <c r="I93" s="114"/>
      <c r="J93" s="114"/>
      <c r="K93" s="114"/>
      <c r="L93" s="114"/>
      <c r="M93" s="114"/>
      <c r="N93" s="114"/>
      <c r="O93" s="114"/>
    </row>
    <row r="94" spans="8:15" x14ac:dyDescent="0.25">
      <c r="H94" s="114"/>
      <c r="I94" s="114"/>
      <c r="J94" s="114"/>
      <c r="K94" s="114"/>
      <c r="L94" s="114"/>
      <c r="M94" s="114"/>
      <c r="N94" s="114"/>
      <c r="O94" s="114"/>
    </row>
    <row r="95" spans="8:15" x14ac:dyDescent="0.25">
      <c r="H95" s="114"/>
      <c r="I95" s="114"/>
      <c r="J95" s="114"/>
      <c r="K95" s="114"/>
      <c r="L95" s="114"/>
      <c r="M95" s="114"/>
      <c r="N95" s="114"/>
      <c r="O95" s="114"/>
    </row>
    <row r="96" spans="8:15" x14ac:dyDescent="0.25">
      <c r="H96" s="114"/>
      <c r="I96" s="114"/>
      <c r="J96" s="114"/>
      <c r="K96" s="114"/>
      <c r="L96" s="114"/>
      <c r="M96" s="114"/>
      <c r="N96" s="114"/>
      <c r="O96" s="114"/>
    </row>
    <row r="97" spans="8:15" x14ac:dyDescent="0.25">
      <c r="H97" s="114"/>
      <c r="I97" s="114"/>
      <c r="J97" s="114"/>
      <c r="K97" s="114"/>
      <c r="L97" s="114"/>
      <c r="M97" s="114"/>
      <c r="N97" s="114"/>
      <c r="O97" s="114"/>
    </row>
    <row r="98" spans="8:15" x14ac:dyDescent="0.25">
      <c r="H98" s="114"/>
      <c r="I98" s="114"/>
      <c r="J98" s="114"/>
      <c r="K98" s="114"/>
      <c r="L98" s="114"/>
      <c r="M98" s="114"/>
      <c r="N98" s="114"/>
      <c r="O98" s="114"/>
    </row>
    <row r="99" spans="8:15" x14ac:dyDescent="0.25">
      <c r="H99" s="114"/>
      <c r="I99" s="114"/>
      <c r="J99" s="114"/>
      <c r="K99" s="114"/>
      <c r="L99" s="114"/>
      <c r="M99" s="114"/>
      <c r="N99" s="114"/>
      <c r="O99" s="114"/>
    </row>
    <row r="100" spans="8:15" x14ac:dyDescent="0.25">
      <c r="H100" s="114"/>
      <c r="I100" s="114"/>
      <c r="J100" s="114"/>
      <c r="K100" s="114"/>
      <c r="L100" s="114"/>
      <c r="M100" s="114"/>
      <c r="N100" s="114"/>
      <c r="O100" s="114"/>
    </row>
    <row r="101" spans="8:15" x14ac:dyDescent="0.25">
      <c r="H101" s="114"/>
      <c r="I101" s="114"/>
      <c r="J101" s="114"/>
      <c r="K101" s="114"/>
      <c r="L101" s="114"/>
      <c r="M101" s="114"/>
      <c r="N101" s="114"/>
      <c r="O101" s="114"/>
    </row>
    <row r="102" spans="8:15" x14ac:dyDescent="0.25">
      <c r="H102" s="114"/>
      <c r="I102" s="114"/>
      <c r="J102" s="114"/>
      <c r="K102" s="114"/>
      <c r="L102" s="114"/>
      <c r="M102" s="114"/>
      <c r="N102" s="114"/>
      <c r="O102" s="114"/>
    </row>
    <row r="103" spans="8:15" x14ac:dyDescent="0.25">
      <c r="H103" s="114"/>
      <c r="I103" s="114"/>
      <c r="J103" s="114"/>
      <c r="K103" s="114"/>
      <c r="L103" s="114"/>
      <c r="M103" s="114"/>
      <c r="N103" s="114"/>
      <c r="O103" s="114"/>
    </row>
    <row r="104" spans="8:15" x14ac:dyDescent="0.25">
      <c r="H104" s="114"/>
      <c r="I104" s="114"/>
      <c r="J104" s="114"/>
      <c r="K104" s="114"/>
      <c r="L104" s="114"/>
      <c r="M104" s="114"/>
      <c r="N104" s="114"/>
      <c r="O104" s="114"/>
    </row>
    <row r="105" spans="8:15" x14ac:dyDescent="0.25">
      <c r="H105" s="114"/>
      <c r="I105" s="114"/>
      <c r="J105" s="114"/>
      <c r="K105" s="114"/>
      <c r="L105" s="114"/>
      <c r="M105" s="114"/>
      <c r="N105" s="114"/>
      <c r="O105" s="114"/>
    </row>
    <row r="106" spans="8:15" x14ac:dyDescent="0.25">
      <c r="H106" s="114"/>
      <c r="I106" s="114"/>
      <c r="J106" s="114"/>
      <c r="K106" s="114"/>
      <c r="L106" s="114"/>
      <c r="M106" s="114"/>
      <c r="N106" s="114"/>
      <c r="O106" s="114"/>
    </row>
    <row r="107" spans="8:15" x14ac:dyDescent="0.25">
      <c r="H107" s="114"/>
      <c r="I107" s="114"/>
      <c r="J107" s="114"/>
      <c r="K107" s="114"/>
      <c r="L107" s="114"/>
      <c r="M107" s="114"/>
      <c r="N107" s="114"/>
      <c r="O107" s="114"/>
    </row>
    <row r="108" spans="8:15" x14ac:dyDescent="0.25">
      <c r="H108" s="114"/>
      <c r="I108" s="114"/>
      <c r="J108" s="114"/>
      <c r="K108" s="114"/>
      <c r="L108" s="114"/>
      <c r="M108" s="114"/>
      <c r="N108" s="114"/>
      <c r="O108" s="114"/>
    </row>
    <row r="109" spans="8:15" x14ac:dyDescent="0.25">
      <c r="H109" s="114"/>
      <c r="I109" s="114"/>
      <c r="J109" s="114"/>
      <c r="K109" s="114"/>
      <c r="L109" s="114"/>
      <c r="M109" s="114"/>
      <c r="N109" s="114"/>
      <c r="O109" s="114"/>
    </row>
    <row r="110" spans="8:15" x14ac:dyDescent="0.25">
      <c r="H110" s="114"/>
      <c r="I110" s="114"/>
      <c r="J110" s="114"/>
      <c r="K110" s="114"/>
      <c r="L110" s="114"/>
      <c r="M110" s="114"/>
      <c r="N110" s="114"/>
      <c r="O110" s="114"/>
    </row>
    <row r="111" spans="8:15" x14ac:dyDescent="0.25">
      <c r="H111" s="114"/>
      <c r="I111" s="114"/>
      <c r="J111" s="114"/>
      <c r="K111" s="114"/>
      <c r="L111" s="114"/>
      <c r="M111" s="114"/>
      <c r="N111" s="114"/>
      <c r="O111" s="114"/>
    </row>
    <row r="112" spans="8:15" x14ac:dyDescent="0.25">
      <c r="H112" s="114"/>
      <c r="I112" s="114"/>
      <c r="J112" s="114"/>
      <c r="K112" s="114"/>
      <c r="L112" s="114"/>
      <c r="M112" s="114"/>
      <c r="N112" s="114"/>
      <c r="O112" s="114"/>
    </row>
    <row r="113" spans="8:15" x14ac:dyDescent="0.25">
      <c r="H113" s="114"/>
      <c r="I113" s="114"/>
      <c r="J113" s="114"/>
      <c r="K113" s="114"/>
      <c r="L113" s="114"/>
      <c r="M113" s="114"/>
      <c r="N113" s="114"/>
      <c r="O113" s="114"/>
    </row>
    <row r="114" spans="8:15" x14ac:dyDescent="0.25">
      <c r="H114" s="114"/>
      <c r="I114" s="114"/>
      <c r="J114" s="114"/>
      <c r="K114" s="114"/>
      <c r="L114" s="114"/>
      <c r="M114" s="114"/>
      <c r="N114" s="114"/>
      <c r="O114" s="114"/>
    </row>
    <row r="115" spans="8:15" x14ac:dyDescent="0.25">
      <c r="H115" s="114"/>
      <c r="I115" s="114"/>
      <c r="J115" s="114"/>
      <c r="K115" s="114"/>
      <c r="L115" s="114"/>
      <c r="M115" s="114"/>
      <c r="N115" s="114"/>
      <c r="O115" s="114"/>
    </row>
    <row r="116" spans="8:15" x14ac:dyDescent="0.25">
      <c r="H116" s="114"/>
      <c r="I116" s="114"/>
      <c r="J116" s="114"/>
      <c r="K116" s="114"/>
      <c r="L116" s="114"/>
      <c r="M116" s="114"/>
      <c r="N116" s="114"/>
      <c r="O116" s="114"/>
    </row>
    <row r="117" spans="8:15" x14ac:dyDescent="0.25">
      <c r="H117" s="114"/>
      <c r="I117" s="114"/>
      <c r="J117" s="114"/>
      <c r="K117" s="114"/>
      <c r="L117" s="114"/>
      <c r="M117" s="114"/>
      <c r="N117" s="114"/>
      <c r="O117" s="114"/>
    </row>
    <row r="118" spans="8:15" x14ac:dyDescent="0.25">
      <c r="H118" s="114"/>
      <c r="I118" s="114"/>
      <c r="J118" s="114"/>
      <c r="K118" s="114"/>
      <c r="L118" s="114"/>
      <c r="M118" s="114"/>
      <c r="N118" s="114"/>
      <c r="O118" s="114"/>
    </row>
    <row r="119" spans="8:15" x14ac:dyDescent="0.25">
      <c r="H119" s="114"/>
      <c r="I119" s="114"/>
      <c r="J119" s="114"/>
      <c r="K119" s="114"/>
      <c r="L119" s="114"/>
      <c r="M119" s="114"/>
      <c r="N119" s="114"/>
      <c r="O119" s="114"/>
    </row>
    <row r="120" spans="8:15" x14ac:dyDescent="0.25">
      <c r="H120" s="114"/>
      <c r="I120" s="114"/>
      <c r="J120" s="114"/>
      <c r="K120" s="114"/>
      <c r="L120" s="114"/>
      <c r="M120" s="114"/>
      <c r="N120" s="114"/>
      <c r="O120" s="114"/>
    </row>
    <row r="121" spans="8:15" x14ac:dyDescent="0.25">
      <c r="H121" s="114"/>
      <c r="I121" s="114"/>
      <c r="J121" s="114"/>
      <c r="K121" s="114"/>
      <c r="L121" s="114"/>
      <c r="M121" s="114"/>
      <c r="N121" s="114"/>
      <c r="O121" s="114"/>
    </row>
    <row r="122" spans="8:15" x14ac:dyDescent="0.25">
      <c r="H122" s="114"/>
      <c r="I122" s="114"/>
      <c r="J122" s="114"/>
      <c r="K122" s="114"/>
      <c r="L122" s="114"/>
      <c r="M122" s="114"/>
      <c r="N122" s="114"/>
      <c r="O122" s="114"/>
    </row>
    <row r="123" spans="8:15" x14ac:dyDescent="0.25">
      <c r="H123" s="114"/>
      <c r="I123" s="114"/>
      <c r="J123" s="114"/>
      <c r="K123" s="114"/>
      <c r="L123" s="114"/>
      <c r="M123" s="114"/>
      <c r="N123" s="114"/>
      <c r="O123" s="114"/>
    </row>
    <row r="124" spans="8:15" x14ac:dyDescent="0.25">
      <c r="H124" s="114"/>
      <c r="I124" s="114"/>
      <c r="J124" s="114"/>
      <c r="K124" s="114"/>
      <c r="L124" s="114"/>
      <c r="M124" s="114"/>
      <c r="N124" s="114"/>
      <c r="O124" s="114"/>
    </row>
    <row r="125" spans="8:15" x14ac:dyDescent="0.25">
      <c r="H125" s="114"/>
      <c r="I125" s="114"/>
      <c r="J125" s="114"/>
      <c r="K125" s="114"/>
      <c r="L125" s="114"/>
      <c r="M125" s="114"/>
      <c r="N125" s="114"/>
      <c r="O125" s="114"/>
    </row>
    <row r="126" spans="8:15" x14ac:dyDescent="0.25">
      <c r="H126" s="114"/>
      <c r="I126" s="114"/>
      <c r="J126" s="114"/>
      <c r="K126" s="114"/>
      <c r="L126" s="114"/>
      <c r="M126" s="114"/>
      <c r="N126" s="114"/>
      <c r="O126" s="114"/>
    </row>
    <row r="127" spans="8:15" x14ac:dyDescent="0.25">
      <c r="H127" s="114"/>
      <c r="I127" s="114"/>
      <c r="J127" s="114"/>
      <c r="K127" s="114"/>
      <c r="L127" s="114"/>
      <c r="M127" s="114"/>
      <c r="N127" s="114"/>
      <c r="O127" s="114"/>
    </row>
    <row r="128" spans="8:15" x14ac:dyDescent="0.25">
      <c r="H128" s="114"/>
      <c r="I128" s="114"/>
      <c r="J128" s="114"/>
      <c r="K128" s="114"/>
      <c r="L128" s="114"/>
      <c r="M128" s="114"/>
      <c r="N128" s="114"/>
      <c r="O128" s="114"/>
    </row>
    <row r="129" spans="8:15" x14ac:dyDescent="0.25">
      <c r="H129" s="114"/>
      <c r="I129" s="114"/>
      <c r="J129" s="114"/>
      <c r="K129" s="114"/>
      <c r="L129" s="114"/>
      <c r="M129" s="114"/>
      <c r="N129" s="114"/>
      <c r="O129" s="114"/>
    </row>
    <row r="130" spans="8:15" x14ac:dyDescent="0.25">
      <c r="H130" s="114"/>
      <c r="I130" s="114"/>
      <c r="J130" s="114"/>
      <c r="K130" s="114"/>
      <c r="L130" s="114"/>
      <c r="M130" s="114"/>
      <c r="N130" s="114"/>
      <c r="O130" s="114"/>
    </row>
    <row r="131" spans="8:15" x14ac:dyDescent="0.25">
      <c r="H131" s="114"/>
      <c r="I131" s="114"/>
      <c r="J131" s="114"/>
      <c r="K131" s="114"/>
      <c r="L131" s="114"/>
      <c r="M131" s="114"/>
      <c r="N131" s="114"/>
      <c r="O131" s="114"/>
    </row>
    <row r="132" spans="8:15" x14ac:dyDescent="0.25">
      <c r="H132" s="114"/>
      <c r="I132" s="114"/>
      <c r="J132" s="114"/>
      <c r="K132" s="114"/>
      <c r="L132" s="114"/>
      <c r="M132" s="114"/>
      <c r="N132" s="114"/>
      <c r="O132" s="114"/>
    </row>
    <row r="133" spans="8:15" x14ac:dyDescent="0.25">
      <c r="H133" s="114"/>
      <c r="I133" s="114"/>
      <c r="J133" s="114"/>
      <c r="K133" s="114"/>
      <c r="L133" s="114"/>
      <c r="M133" s="114"/>
      <c r="N133" s="114"/>
      <c r="O133" s="114"/>
    </row>
    <row r="134" spans="8:15" x14ac:dyDescent="0.25">
      <c r="H134" s="114"/>
      <c r="I134" s="114"/>
      <c r="J134" s="114"/>
      <c r="K134" s="114"/>
      <c r="L134" s="114"/>
      <c r="M134" s="114"/>
      <c r="N134" s="114"/>
      <c r="O134" s="114"/>
    </row>
    <row r="135" spans="8:15" x14ac:dyDescent="0.25">
      <c r="H135" s="114"/>
      <c r="I135" s="114"/>
      <c r="J135" s="114"/>
      <c r="K135" s="114"/>
      <c r="L135" s="114"/>
      <c r="M135" s="114"/>
      <c r="N135" s="114"/>
      <c r="O135" s="114"/>
    </row>
    <row r="136" spans="8:15" x14ac:dyDescent="0.25">
      <c r="H136" s="114"/>
      <c r="I136" s="114"/>
      <c r="J136" s="114"/>
      <c r="K136" s="114"/>
      <c r="L136" s="114"/>
      <c r="M136" s="114"/>
      <c r="N136" s="114"/>
      <c r="O136" s="114"/>
    </row>
    <row r="137" spans="8:15" x14ac:dyDescent="0.25">
      <c r="H137" s="114"/>
      <c r="I137" s="114"/>
      <c r="J137" s="114"/>
      <c r="K137" s="114"/>
      <c r="L137" s="114"/>
      <c r="M137" s="114"/>
      <c r="N137" s="114"/>
      <c r="O137" s="114"/>
    </row>
    <row r="138" spans="8:15" x14ac:dyDescent="0.25">
      <c r="H138" s="114"/>
      <c r="I138" s="114"/>
      <c r="J138" s="114"/>
      <c r="K138" s="114"/>
      <c r="L138" s="114"/>
      <c r="M138" s="114"/>
      <c r="N138" s="114"/>
      <c r="O138" s="114"/>
    </row>
    <row r="139" spans="8:15" x14ac:dyDescent="0.25">
      <c r="H139" s="114"/>
      <c r="I139" s="114"/>
      <c r="J139" s="114"/>
      <c r="K139" s="114"/>
      <c r="L139" s="114"/>
      <c r="M139" s="114"/>
      <c r="N139" s="114"/>
      <c r="O139" s="114"/>
    </row>
    <row r="140" spans="8:15" x14ac:dyDescent="0.25">
      <c r="H140" s="114"/>
      <c r="I140" s="114"/>
      <c r="J140" s="114"/>
      <c r="K140" s="114"/>
      <c r="L140" s="114"/>
      <c r="M140" s="114"/>
      <c r="N140" s="114"/>
      <c r="O140" s="114"/>
    </row>
    <row r="141" spans="8:15" x14ac:dyDescent="0.25">
      <c r="H141" s="114"/>
      <c r="I141" s="114"/>
      <c r="J141" s="114"/>
      <c r="K141" s="114"/>
      <c r="L141" s="114"/>
      <c r="M141" s="114"/>
      <c r="N141" s="114"/>
      <c r="O141" s="114"/>
    </row>
    <row r="142" spans="8:15" x14ac:dyDescent="0.25">
      <c r="H142" s="114"/>
      <c r="I142" s="114"/>
      <c r="J142" s="114"/>
      <c r="K142" s="114"/>
      <c r="L142" s="114"/>
      <c r="M142" s="114"/>
      <c r="N142" s="114"/>
      <c r="O142" s="114"/>
    </row>
    <row r="143" spans="8:15" x14ac:dyDescent="0.25">
      <c r="H143" s="114"/>
      <c r="I143" s="114"/>
      <c r="J143" s="114"/>
      <c r="K143" s="114"/>
      <c r="L143" s="114"/>
      <c r="M143" s="114"/>
      <c r="N143" s="114"/>
      <c r="O143" s="114"/>
    </row>
    <row r="144" spans="8:15" x14ac:dyDescent="0.25">
      <c r="H144" s="114"/>
      <c r="I144" s="114"/>
      <c r="J144" s="114"/>
      <c r="K144" s="114"/>
      <c r="L144" s="114"/>
      <c r="M144" s="114"/>
      <c r="N144" s="114"/>
      <c r="O144" s="114"/>
    </row>
    <row r="145" spans="8:15" x14ac:dyDescent="0.25">
      <c r="H145" s="114"/>
      <c r="I145" s="114"/>
      <c r="J145" s="114"/>
      <c r="K145" s="114"/>
      <c r="L145" s="114"/>
      <c r="M145" s="114"/>
      <c r="N145" s="114"/>
      <c r="O145" s="114"/>
    </row>
    <row r="146" spans="8:15" x14ac:dyDescent="0.25">
      <c r="H146" s="114"/>
      <c r="I146" s="114"/>
      <c r="J146" s="114"/>
      <c r="K146" s="114"/>
      <c r="L146" s="114"/>
      <c r="M146" s="114"/>
      <c r="N146" s="114"/>
      <c r="O146" s="114"/>
    </row>
    <row r="147" spans="8:15" x14ac:dyDescent="0.25">
      <c r="H147" s="114"/>
      <c r="I147" s="114"/>
      <c r="J147" s="114"/>
      <c r="K147" s="114"/>
      <c r="L147" s="114"/>
      <c r="M147" s="114"/>
      <c r="N147" s="114"/>
      <c r="O147" s="114"/>
    </row>
    <row r="148" spans="8:15" x14ac:dyDescent="0.25">
      <c r="H148" s="114"/>
      <c r="I148" s="114"/>
      <c r="J148" s="114"/>
      <c r="K148" s="114"/>
      <c r="L148" s="114"/>
      <c r="M148" s="114"/>
      <c r="N148" s="114"/>
      <c r="O148" s="114"/>
    </row>
    <row r="149" spans="8:15" x14ac:dyDescent="0.25">
      <c r="H149" s="114"/>
      <c r="I149" s="114"/>
      <c r="J149" s="114"/>
      <c r="K149" s="114"/>
      <c r="L149" s="114"/>
      <c r="M149" s="114"/>
      <c r="N149" s="114"/>
      <c r="O149" s="114"/>
    </row>
    <row r="150" spans="8:15" x14ac:dyDescent="0.25">
      <c r="H150" s="114"/>
      <c r="I150" s="114"/>
      <c r="J150" s="114"/>
      <c r="K150" s="114"/>
      <c r="L150" s="114"/>
      <c r="M150" s="114"/>
      <c r="N150" s="114"/>
      <c r="O150" s="114"/>
    </row>
    <row r="151" spans="8:15" x14ac:dyDescent="0.25">
      <c r="H151" s="114"/>
      <c r="I151" s="114"/>
      <c r="J151" s="114"/>
      <c r="K151" s="114"/>
      <c r="L151" s="114"/>
      <c r="M151" s="114"/>
      <c r="N151" s="114"/>
      <c r="O151" s="114"/>
    </row>
    <row r="152" spans="8:15" x14ac:dyDescent="0.25">
      <c r="H152" s="114"/>
      <c r="I152" s="114"/>
      <c r="J152" s="114"/>
      <c r="K152" s="114"/>
      <c r="L152" s="114"/>
      <c r="M152" s="114"/>
      <c r="N152" s="114"/>
      <c r="O152" s="114"/>
    </row>
    <row r="153" spans="8:15" x14ac:dyDescent="0.25">
      <c r="H153" s="114"/>
      <c r="I153" s="114"/>
      <c r="J153" s="114"/>
      <c r="K153" s="114"/>
      <c r="L153" s="114"/>
      <c r="M153" s="114"/>
      <c r="N153" s="114"/>
      <c r="O153" s="114"/>
    </row>
    <row r="154" spans="8:15" x14ac:dyDescent="0.25">
      <c r="H154" s="114"/>
      <c r="I154" s="114"/>
      <c r="J154" s="114"/>
      <c r="K154" s="114"/>
      <c r="L154" s="114"/>
      <c r="M154" s="114"/>
      <c r="N154" s="114"/>
      <c r="O154" s="114"/>
    </row>
    <row r="155" spans="8:15" x14ac:dyDescent="0.25">
      <c r="H155" s="114"/>
      <c r="I155" s="114"/>
      <c r="J155" s="114"/>
      <c r="K155" s="114"/>
      <c r="L155" s="114"/>
      <c r="M155" s="114"/>
      <c r="N155" s="114"/>
      <c r="O155" s="114"/>
    </row>
    <row r="156" spans="8:15" x14ac:dyDescent="0.25">
      <c r="H156" s="114"/>
      <c r="I156" s="114"/>
      <c r="J156" s="114"/>
      <c r="K156" s="114"/>
      <c r="L156" s="114"/>
      <c r="M156" s="114"/>
      <c r="N156" s="114"/>
      <c r="O156" s="114"/>
    </row>
    <row r="157" spans="8:15" x14ac:dyDescent="0.25">
      <c r="H157" s="114"/>
      <c r="I157" s="114"/>
      <c r="J157" s="114"/>
      <c r="K157" s="114"/>
      <c r="L157" s="114"/>
      <c r="M157" s="114"/>
      <c r="N157" s="114"/>
      <c r="O157" s="114"/>
    </row>
    <row r="158" spans="8:15" x14ac:dyDescent="0.25">
      <c r="H158" s="114"/>
      <c r="I158" s="114"/>
      <c r="J158" s="114"/>
      <c r="K158" s="114"/>
      <c r="L158" s="114"/>
      <c r="M158" s="114"/>
      <c r="N158" s="114"/>
      <c r="O158" s="114"/>
    </row>
    <row r="159" spans="8:15" x14ac:dyDescent="0.25">
      <c r="H159" s="114"/>
      <c r="I159" s="114"/>
      <c r="J159" s="114"/>
      <c r="K159" s="114"/>
      <c r="L159" s="114"/>
      <c r="M159" s="114"/>
      <c r="N159" s="114"/>
      <c r="O159" s="114"/>
    </row>
    <row r="160" spans="8:15" x14ac:dyDescent="0.25">
      <c r="H160" s="114"/>
      <c r="I160" s="114"/>
      <c r="J160" s="114"/>
      <c r="K160" s="114"/>
      <c r="L160" s="114"/>
      <c r="M160" s="114"/>
      <c r="N160" s="114"/>
      <c r="O160" s="114"/>
    </row>
    <row r="161" spans="8:15" x14ac:dyDescent="0.25">
      <c r="H161" s="114"/>
      <c r="I161" s="114"/>
      <c r="J161" s="114"/>
      <c r="K161" s="114"/>
      <c r="L161" s="114"/>
      <c r="M161" s="114"/>
      <c r="N161" s="114"/>
      <c r="O161" s="114"/>
    </row>
    <row r="162" spans="8:15" x14ac:dyDescent="0.25">
      <c r="H162" s="114"/>
      <c r="I162" s="114"/>
      <c r="J162" s="114"/>
      <c r="K162" s="114"/>
      <c r="L162" s="114"/>
      <c r="M162" s="114"/>
      <c r="N162" s="114"/>
      <c r="O162" s="114"/>
    </row>
    <row r="163" spans="8:15" x14ac:dyDescent="0.25">
      <c r="H163" s="114"/>
      <c r="I163" s="114"/>
      <c r="J163" s="114"/>
      <c r="K163" s="114"/>
      <c r="L163" s="114"/>
      <c r="M163" s="114"/>
      <c r="N163" s="114"/>
      <c r="O163" s="114"/>
    </row>
    <row r="164" spans="8:15" x14ac:dyDescent="0.25">
      <c r="H164" s="114"/>
      <c r="I164" s="114"/>
      <c r="J164" s="114"/>
      <c r="K164" s="114"/>
      <c r="L164" s="114"/>
      <c r="M164" s="114"/>
      <c r="N164" s="114"/>
      <c r="O164" s="114"/>
    </row>
    <row r="165" spans="8:15" x14ac:dyDescent="0.25">
      <c r="H165" s="114"/>
      <c r="I165" s="114"/>
      <c r="J165" s="114"/>
      <c r="K165" s="114"/>
      <c r="L165" s="114"/>
      <c r="M165" s="114"/>
      <c r="N165" s="114"/>
      <c r="O165" s="114"/>
    </row>
    <row r="166" spans="8:15" x14ac:dyDescent="0.25">
      <c r="H166" s="114"/>
      <c r="I166" s="114"/>
      <c r="J166" s="114"/>
      <c r="K166" s="114"/>
      <c r="L166" s="114"/>
      <c r="M166" s="114"/>
      <c r="N166" s="114"/>
      <c r="O166" s="114"/>
    </row>
    <row r="167" spans="8:15" x14ac:dyDescent="0.25">
      <c r="H167" s="114"/>
      <c r="I167" s="114"/>
      <c r="J167" s="114"/>
      <c r="K167" s="114"/>
      <c r="L167" s="114"/>
      <c r="M167" s="114"/>
      <c r="N167" s="114"/>
      <c r="O167" s="114"/>
    </row>
    <row r="168" spans="8:15" x14ac:dyDescent="0.25">
      <c r="H168" s="114"/>
      <c r="I168" s="114"/>
      <c r="J168" s="114"/>
      <c r="K168" s="114"/>
      <c r="L168" s="114"/>
      <c r="M168" s="114"/>
      <c r="N168" s="114"/>
      <c r="O168" s="114"/>
    </row>
    <row r="169" spans="8:15" x14ac:dyDescent="0.25">
      <c r="H169" s="114"/>
      <c r="I169" s="114"/>
      <c r="J169" s="114"/>
      <c r="K169" s="114"/>
      <c r="L169" s="114"/>
      <c r="M169" s="114"/>
      <c r="N169" s="114"/>
      <c r="O169" s="114"/>
    </row>
    <row r="170" spans="8:15" x14ac:dyDescent="0.25">
      <c r="H170" s="114"/>
      <c r="I170" s="114"/>
      <c r="J170" s="114"/>
      <c r="K170" s="114"/>
      <c r="L170" s="114"/>
      <c r="M170" s="114"/>
      <c r="N170" s="114"/>
      <c r="O170" s="114"/>
    </row>
    <row r="171" spans="8:15" x14ac:dyDescent="0.25">
      <c r="H171" s="114"/>
      <c r="I171" s="114"/>
      <c r="J171" s="114"/>
      <c r="K171" s="114"/>
      <c r="L171" s="114"/>
      <c r="M171" s="114"/>
      <c r="N171" s="114"/>
      <c r="O171" s="114"/>
    </row>
    <row r="172" spans="8:15" x14ac:dyDescent="0.25">
      <c r="H172" s="114"/>
      <c r="I172" s="114"/>
      <c r="J172" s="114"/>
      <c r="K172" s="114"/>
      <c r="L172" s="114"/>
      <c r="M172" s="114"/>
      <c r="N172" s="114"/>
      <c r="O172" s="114"/>
    </row>
    <row r="173" spans="8:15" x14ac:dyDescent="0.25">
      <c r="H173" s="114"/>
      <c r="I173" s="114"/>
      <c r="J173" s="114"/>
      <c r="K173" s="114"/>
      <c r="L173" s="114"/>
      <c r="M173" s="114"/>
      <c r="N173" s="114"/>
      <c r="O173" s="114"/>
    </row>
    <row r="174" spans="8:15" x14ac:dyDescent="0.25">
      <c r="H174" s="114"/>
      <c r="I174" s="114"/>
      <c r="J174" s="114"/>
      <c r="K174" s="114"/>
      <c r="L174" s="114"/>
      <c r="M174" s="114"/>
      <c r="N174" s="114"/>
      <c r="O174" s="114"/>
    </row>
    <row r="175" spans="8:15" x14ac:dyDescent="0.25">
      <c r="H175" s="114"/>
      <c r="I175" s="114"/>
      <c r="J175" s="114"/>
      <c r="K175" s="114"/>
      <c r="L175" s="114"/>
      <c r="M175" s="114"/>
      <c r="N175" s="114"/>
      <c r="O175" s="114"/>
    </row>
    <row r="176" spans="8:15" x14ac:dyDescent="0.25">
      <c r="H176" s="114"/>
      <c r="I176" s="114"/>
      <c r="J176" s="114"/>
      <c r="K176" s="114"/>
      <c r="L176" s="114"/>
      <c r="M176" s="114"/>
      <c r="N176" s="114"/>
      <c r="O176" s="114"/>
    </row>
    <row r="177" spans="8:15" x14ac:dyDescent="0.25">
      <c r="H177" s="114"/>
      <c r="I177" s="114"/>
      <c r="J177" s="114"/>
      <c r="K177" s="114"/>
      <c r="L177" s="114"/>
      <c r="M177" s="114"/>
      <c r="N177" s="114"/>
      <c r="O177" s="114"/>
    </row>
    <row r="178" spans="8:15" x14ac:dyDescent="0.25">
      <c r="H178" s="114"/>
      <c r="I178" s="114"/>
      <c r="J178" s="114"/>
      <c r="K178" s="114"/>
      <c r="L178" s="114"/>
      <c r="M178" s="114"/>
      <c r="N178" s="114"/>
      <c r="O178" s="114"/>
    </row>
    <row r="179" spans="8:15" x14ac:dyDescent="0.25">
      <c r="H179" s="114"/>
      <c r="I179" s="114"/>
      <c r="J179" s="114"/>
      <c r="K179" s="114"/>
      <c r="L179" s="114"/>
      <c r="M179" s="114"/>
      <c r="N179" s="114"/>
      <c r="O179" s="114"/>
    </row>
    <row r="180" spans="8:15" x14ac:dyDescent="0.25">
      <c r="H180" s="114"/>
      <c r="I180" s="114"/>
      <c r="J180" s="114"/>
      <c r="K180" s="114"/>
      <c r="L180" s="114"/>
      <c r="M180" s="114"/>
      <c r="N180" s="114"/>
      <c r="O180" s="114"/>
    </row>
    <row r="181" spans="8:15" x14ac:dyDescent="0.25">
      <c r="H181" s="114"/>
      <c r="I181" s="114"/>
      <c r="J181" s="114"/>
      <c r="K181" s="114"/>
      <c r="L181" s="114"/>
      <c r="M181" s="114"/>
      <c r="N181" s="114"/>
      <c r="O181" s="114"/>
    </row>
    <row r="182" spans="8:15" x14ac:dyDescent="0.25">
      <c r="H182" s="114"/>
      <c r="I182" s="114"/>
      <c r="J182" s="114"/>
      <c r="K182" s="114"/>
      <c r="L182" s="114"/>
      <c r="M182" s="114"/>
      <c r="N182" s="114"/>
      <c r="O182" s="114"/>
    </row>
    <row r="183" spans="8:15" x14ac:dyDescent="0.25">
      <c r="H183" s="114"/>
      <c r="I183" s="114"/>
      <c r="J183" s="114"/>
      <c r="K183" s="114"/>
      <c r="L183" s="114"/>
      <c r="M183" s="114"/>
      <c r="N183" s="114"/>
      <c r="O183" s="114"/>
    </row>
    <row r="184" spans="8:15" x14ac:dyDescent="0.25">
      <c r="H184" s="114"/>
      <c r="I184" s="114"/>
      <c r="J184" s="114"/>
      <c r="K184" s="114"/>
      <c r="L184" s="114"/>
      <c r="M184" s="114"/>
      <c r="N184" s="114"/>
      <c r="O184" s="114"/>
    </row>
    <row r="185" spans="8:15" x14ac:dyDescent="0.25">
      <c r="H185" s="114"/>
      <c r="I185" s="114"/>
      <c r="J185" s="114"/>
      <c r="K185" s="114"/>
      <c r="L185" s="114"/>
      <c r="M185" s="114"/>
      <c r="N185" s="114"/>
      <c r="O185" s="114"/>
    </row>
    <row r="186" spans="8:15" x14ac:dyDescent="0.25">
      <c r="H186" s="114"/>
      <c r="I186" s="114"/>
      <c r="J186" s="114"/>
      <c r="K186" s="114"/>
      <c r="L186" s="114"/>
      <c r="M186" s="114"/>
      <c r="N186" s="114"/>
      <c r="O186" s="114"/>
    </row>
    <row r="187" spans="8:15" x14ac:dyDescent="0.25">
      <c r="H187" s="114"/>
      <c r="I187" s="114"/>
      <c r="J187" s="114"/>
      <c r="K187" s="114"/>
      <c r="L187" s="114"/>
      <c r="M187" s="114"/>
      <c r="N187" s="114"/>
      <c r="O187" s="114"/>
    </row>
    <row r="188" spans="8:15" x14ac:dyDescent="0.25">
      <c r="H188" s="114"/>
      <c r="I188" s="114"/>
      <c r="J188" s="114"/>
      <c r="K188" s="114"/>
      <c r="L188" s="114"/>
      <c r="M188" s="114"/>
      <c r="N188" s="114"/>
      <c r="O188" s="114"/>
    </row>
    <row r="189" spans="8:15" x14ac:dyDescent="0.25">
      <c r="H189" s="114"/>
      <c r="I189" s="114"/>
      <c r="J189" s="114"/>
      <c r="K189" s="114"/>
      <c r="L189" s="114"/>
      <c r="M189" s="114"/>
      <c r="N189" s="114"/>
      <c r="O189" s="114"/>
    </row>
    <row r="190" spans="8:15" x14ac:dyDescent="0.25">
      <c r="H190" s="114"/>
      <c r="I190" s="114"/>
      <c r="J190" s="114"/>
      <c r="K190" s="114"/>
      <c r="L190" s="114"/>
      <c r="M190" s="114"/>
      <c r="N190" s="114"/>
      <c r="O190" s="114"/>
    </row>
    <row r="191" spans="8:15" x14ac:dyDescent="0.25">
      <c r="H191" s="114"/>
      <c r="I191" s="114"/>
      <c r="J191" s="114"/>
      <c r="K191" s="114"/>
      <c r="L191" s="114"/>
      <c r="M191" s="114"/>
      <c r="N191" s="114"/>
      <c r="O191" s="114"/>
    </row>
    <row r="192" spans="8:15" x14ac:dyDescent="0.25">
      <c r="H192" s="114"/>
      <c r="I192" s="114"/>
      <c r="J192" s="114"/>
      <c r="K192" s="114"/>
      <c r="L192" s="114"/>
      <c r="M192" s="114"/>
      <c r="N192" s="114"/>
      <c r="O192" s="114"/>
    </row>
    <row r="193" spans="8:15" x14ac:dyDescent="0.25">
      <c r="H193" s="114"/>
      <c r="I193" s="114"/>
      <c r="J193" s="114"/>
      <c r="K193" s="114"/>
      <c r="L193" s="114"/>
      <c r="M193" s="114"/>
      <c r="N193" s="114"/>
      <c r="O193" s="114"/>
    </row>
    <row r="194" spans="8:15" x14ac:dyDescent="0.25">
      <c r="H194" s="114"/>
      <c r="I194" s="114"/>
      <c r="J194" s="114"/>
      <c r="K194" s="114"/>
      <c r="L194" s="114"/>
      <c r="M194" s="114"/>
      <c r="N194" s="114"/>
      <c r="O194" s="114"/>
    </row>
    <row r="195" spans="8:15" x14ac:dyDescent="0.25">
      <c r="H195" s="114"/>
      <c r="I195" s="114"/>
      <c r="J195" s="114"/>
      <c r="K195" s="114"/>
      <c r="L195" s="114"/>
      <c r="M195" s="114"/>
      <c r="N195" s="114"/>
      <c r="O195" s="114"/>
    </row>
    <row r="196" spans="8:15" x14ac:dyDescent="0.25">
      <c r="H196" s="114"/>
      <c r="I196" s="114"/>
      <c r="J196" s="114"/>
      <c r="K196" s="114"/>
      <c r="L196" s="114"/>
      <c r="M196" s="114"/>
      <c r="N196" s="114"/>
      <c r="O196" s="114"/>
    </row>
    <row r="197" spans="8:15" x14ac:dyDescent="0.25">
      <c r="H197" s="114"/>
      <c r="I197" s="114"/>
      <c r="J197" s="114"/>
      <c r="K197" s="114"/>
      <c r="L197" s="114"/>
      <c r="M197" s="114"/>
      <c r="N197" s="114"/>
      <c r="O197" s="114"/>
    </row>
    <row r="198" spans="8:15" x14ac:dyDescent="0.25">
      <c r="H198" s="114"/>
      <c r="I198" s="114"/>
      <c r="J198" s="114"/>
      <c r="K198" s="114"/>
      <c r="L198" s="114"/>
      <c r="M198" s="114"/>
      <c r="N198" s="114"/>
      <c r="O198" s="114"/>
    </row>
    <row r="199" spans="8:15" x14ac:dyDescent="0.25">
      <c r="H199" s="114"/>
      <c r="I199" s="114"/>
      <c r="J199" s="114"/>
      <c r="K199" s="114"/>
      <c r="L199" s="114"/>
      <c r="M199" s="114"/>
      <c r="N199" s="114"/>
      <c r="O199" s="114"/>
    </row>
    <row r="200" spans="8:15" x14ac:dyDescent="0.25">
      <c r="H200" s="114"/>
      <c r="I200" s="114"/>
      <c r="J200" s="114"/>
      <c r="K200" s="114"/>
      <c r="L200" s="114"/>
      <c r="M200" s="114"/>
      <c r="N200" s="114"/>
      <c r="O200" s="114"/>
    </row>
    <row r="201" spans="8:15" x14ac:dyDescent="0.25">
      <c r="H201" s="114"/>
      <c r="I201" s="114"/>
      <c r="J201" s="114"/>
      <c r="K201" s="114"/>
      <c r="L201" s="114"/>
      <c r="M201" s="114"/>
      <c r="N201" s="114"/>
      <c r="O201" s="114"/>
    </row>
    <row r="202" spans="8:15" x14ac:dyDescent="0.25">
      <c r="H202" s="114"/>
      <c r="I202" s="114"/>
      <c r="J202" s="114"/>
      <c r="K202" s="114"/>
      <c r="L202" s="114"/>
      <c r="M202" s="114"/>
      <c r="N202" s="114"/>
      <c r="O202" s="114"/>
    </row>
    <row r="203" spans="8:15" x14ac:dyDescent="0.25">
      <c r="H203" s="114"/>
      <c r="I203" s="114"/>
      <c r="J203" s="114"/>
      <c r="K203" s="114"/>
      <c r="L203" s="114"/>
      <c r="M203" s="114"/>
      <c r="N203" s="114"/>
      <c r="O203" s="114"/>
    </row>
    <row r="204" spans="8:15" x14ac:dyDescent="0.25">
      <c r="H204" s="114"/>
      <c r="I204" s="114"/>
      <c r="J204" s="114"/>
      <c r="K204" s="114"/>
      <c r="L204" s="114"/>
      <c r="M204" s="114"/>
      <c r="N204" s="114"/>
      <c r="O204" s="114"/>
    </row>
    <row r="205" spans="8:15" x14ac:dyDescent="0.25">
      <c r="H205" s="114"/>
      <c r="I205" s="114"/>
      <c r="J205" s="114"/>
      <c r="K205" s="114"/>
      <c r="L205" s="114"/>
      <c r="M205" s="114"/>
      <c r="N205" s="114"/>
      <c r="O205" s="114"/>
    </row>
    <row r="206" spans="8:15" x14ac:dyDescent="0.25">
      <c r="H206" s="114"/>
      <c r="I206" s="114"/>
      <c r="J206" s="114"/>
      <c r="K206" s="114"/>
      <c r="L206" s="114"/>
      <c r="M206" s="114"/>
      <c r="N206" s="114"/>
      <c r="O206" s="114"/>
    </row>
    <row r="207" spans="8:15" x14ac:dyDescent="0.25">
      <c r="H207" s="114"/>
      <c r="I207" s="114"/>
      <c r="J207" s="114"/>
      <c r="K207" s="114"/>
      <c r="L207" s="114"/>
      <c r="M207" s="114"/>
      <c r="N207" s="114"/>
      <c r="O207" s="114"/>
    </row>
    <row r="208" spans="8:15" x14ac:dyDescent="0.25">
      <c r="H208" s="114"/>
      <c r="I208" s="114"/>
      <c r="J208" s="114"/>
      <c r="K208" s="114"/>
      <c r="L208" s="114"/>
      <c r="M208" s="114"/>
      <c r="N208" s="114"/>
      <c r="O208" s="114"/>
    </row>
    <row r="209" spans="8:15" x14ac:dyDescent="0.25">
      <c r="H209" s="114"/>
      <c r="I209" s="114"/>
      <c r="J209" s="114"/>
      <c r="K209" s="114"/>
      <c r="L209" s="114"/>
      <c r="M209" s="114"/>
      <c r="N209" s="114"/>
      <c r="O209" s="114"/>
    </row>
    <row r="210" spans="8:15" x14ac:dyDescent="0.25">
      <c r="H210" s="114"/>
      <c r="I210" s="114"/>
      <c r="J210" s="114"/>
      <c r="K210" s="114"/>
      <c r="L210" s="114"/>
      <c r="M210" s="114"/>
      <c r="N210" s="114"/>
      <c r="O210" s="114"/>
    </row>
    <row r="211" spans="8:15" x14ac:dyDescent="0.25">
      <c r="H211" s="114"/>
      <c r="I211" s="114"/>
      <c r="J211" s="114"/>
      <c r="K211" s="114"/>
      <c r="L211" s="114"/>
      <c r="M211" s="114"/>
      <c r="N211" s="114"/>
      <c r="O211" s="114"/>
    </row>
    <row r="212" spans="8:15" x14ac:dyDescent="0.25">
      <c r="H212" s="114"/>
      <c r="I212" s="114"/>
      <c r="J212" s="114"/>
      <c r="K212" s="114"/>
      <c r="L212" s="114"/>
      <c r="M212" s="114"/>
      <c r="N212" s="114"/>
      <c r="O212" s="114"/>
    </row>
    <row r="213" spans="8:15" x14ac:dyDescent="0.25">
      <c r="H213" s="114"/>
      <c r="I213" s="114"/>
      <c r="J213" s="114"/>
      <c r="K213" s="114"/>
      <c r="L213" s="114"/>
      <c r="M213" s="114"/>
      <c r="N213" s="114"/>
      <c r="O213" s="114"/>
    </row>
    <row r="214" spans="8:15" x14ac:dyDescent="0.25">
      <c r="H214" s="114"/>
      <c r="I214" s="114"/>
      <c r="J214" s="114"/>
      <c r="K214" s="114"/>
      <c r="L214" s="114"/>
      <c r="M214" s="114"/>
      <c r="N214" s="114"/>
      <c r="O214" s="114"/>
    </row>
    <row r="215" spans="8:15" x14ac:dyDescent="0.25">
      <c r="H215" s="114"/>
      <c r="I215" s="114"/>
      <c r="J215" s="114"/>
      <c r="K215" s="114"/>
      <c r="L215" s="114"/>
      <c r="M215" s="114"/>
      <c r="N215" s="114"/>
      <c r="O215" s="114"/>
    </row>
    <row r="216" spans="8:15" x14ac:dyDescent="0.25">
      <c r="H216" s="114"/>
      <c r="I216" s="114"/>
      <c r="J216" s="114"/>
      <c r="K216" s="114"/>
      <c r="L216" s="114"/>
      <c r="M216" s="114"/>
      <c r="N216" s="114"/>
      <c r="O216" s="114"/>
    </row>
    <row r="217" spans="8:15" x14ac:dyDescent="0.25">
      <c r="H217" s="114"/>
      <c r="I217" s="114"/>
      <c r="J217" s="114"/>
      <c r="K217" s="114"/>
      <c r="L217" s="114"/>
      <c r="M217" s="114"/>
      <c r="N217" s="114"/>
      <c r="O217" s="114"/>
    </row>
    <row r="218" spans="8:15" x14ac:dyDescent="0.25">
      <c r="H218" s="114"/>
      <c r="I218" s="114"/>
      <c r="J218" s="114"/>
      <c r="K218" s="114"/>
      <c r="L218" s="114"/>
      <c r="M218" s="114"/>
      <c r="N218" s="114"/>
      <c r="O218" s="114"/>
    </row>
    <row r="219" spans="8:15" x14ac:dyDescent="0.25">
      <c r="H219" s="114"/>
      <c r="I219" s="114"/>
      <c r="J219" s="114"/>
      <c r="K219" s="114"/>
      <c r="L219" s="114"/>
      <c r="M219" s="114"/>
      <c r="N219" s="114"/>
      <c r="O219" s="114"/>
    </row>
    <row r="220" spans="8:15" x14ac:dyDescent="0.25">
      <c r="H220" s="114"/>
      <c r="I220" s="114"/>
      <c r="J220" s="114"/>
      <c r="K220" s="114"/>
      <c r="L220" s="114"/>
      <c r="M220" s="114"/>
      <c r="N220" s="114"/>
      <c r="O220" s="114"/>
    </row>
    <row r="221" spans="8:15" x14ac:dyDescent="0.25">
      <c r="H221" s="114"/>
      <c r="I221" s="114"/>
      <c r="J221" s="114"/>
      <c r="K221" s="114"/>
      <c r="L221" s="114"/>
      <c r="M221" s="114"/>
      <c r="N221" s="114"/>
      <c r="O221" s="114"/>
    </row>
    <row r="222" spans="8:15" x14ac:dyDescent="0.25">
      <c r="H222" s="114"/>
      <c r="I222" s="114"/>
      <c r="J222" s="114"/>
      <c r="K222" s="114"/>
      <c r="L222" s="114"/>
      <c r="M222" s="114"/>
      <c r="N222" s="114"/>
      <c r="O222" s="114"/>
    </row>
    <row r="223" spans="8:15" x14ac:dyDescent="0.25">
      <c r="H223" s="114"/>
      <c r="I223" s="114"/>
      <c r="J223" s="114"/>
      <c r="K223" s="114"/>
      <c r="L223" s="114"/>
      <c r="M223" s="114"/>
      <c r="N223" s="114"/>
      <c r="O223" s="114"/>
    </row>
    <row r="224" spans="8:15" x14ac:dyDescent="0.25">
      <c r="H224" s="114"/>
      <c r="I224" s="114"/>
      <c r="J224" s="114"/>
      <c r="K224" s="114"/>
      <c r="L224" s="114"/>
      <c r="M224" s="114"/>
      <c r="N224" s="114"/>
      <c r="O224" s="114"/>
    </row>
    <row r="225" spans="8:15" x14ac:dyDescent="0.25">
      <c r="H225" s="114"/>
      <c r="I225" s="114"/>
      <c r="J225" s="114"/>
      <c r="K225" s="114"/>
      <c r="L225" s="114"/>
      <c r="M225" s="114"/>
      <c r="N225" s="114"/>
      <c r="O225" s="114"/>
    </row>
    <row r="226" spans="8:15" x14ac:dyDescent="0.25">
      <c r="H226" s="114"/>
      <c r="I226" s="114"/>
      <c r="J226" s="114"/>
      <c r="K226" s="114"/>
      <c r="L226" s="114"/>
      <c r="M226" s="114"/>
      <c r="N226" s="114"/>
      <c r="O226" s="114"/>
    </row>
    <row r="227" spans="8:15" x14ac:dyDescent="0.25">
      <c r="H227" s="114"/>
      <c r="I227" s="114"/>
      <c r="J227" s="114"/>
      <c r="K227" s="114"/>
      <c r="L227" s="114"/>
      <c r="M227" s="114"/>
      <c r="N227" s="114"/>
      <c r="O227" s="114"/>
    </row>
    <row r="228" spans="8:15" x14ac:dyDescent="0.25">
      <c r="H228" s="114"/>
      <c r="I228" s="114"/>
      <c r="J228" s="114"/>
      <c r="K228" s="114"/>
      <c r="L228" s="114"/>
      <c r="M228" s="114"/>
      <c r="N228" s="114"/>
      <c r="O228" s="114"/>
    </row>
    <row r="229" spans="8:15" x14ac:dyDescent="0.25">
      <c r="H229" s="114"/>
      <c r="I229" s="114"/>
      <c r="J229" s="114"/>
      <c r="K229" s="114"/>
      <c r="L229" s="114"/>
      <c r="M229" s="114"/>
      <c r="N229" s="114"/>
      <c r="O229" s="114"/>
    </row>
    <row r="230" spans="8:15" x14ac:dyDescent="0.25">
      <c r="H230" s="114"/>
      <c r="I230" s="114"/>
      <c r="J230" s="114"/>
      <c r="K230" s="114"/>
      <c r="L230" s="114"/>
      <c r="M230" s="114"/>
      <c r="N230" s="114"/>
      <c r="O230" s="114"/>
    </row>
    <row r="231" spans="8:15" x14ac:dyDescent="0.25">
      <c r="H231" s="114"/>
      <c r="I231" s="114"/>
      <c r="J231" s="114"/>
      <c r="K231" s="114"/>
      <c r="L231" s="114"/>
      <c r="M231" s="114"/>
      <c r="N231" s="114"/>
      <c r="O231" s="114"/>
    </row>
    <row r="232" spans="8:15" x14ac:dyDescent="0.25">
      <c r="H232" s="114"/>
      <c r="I232" s="114"/>
      <c r="J232" s="114"/>
      <c r="K232" s="114"/>
      <c r="L232" s="114"/>
      <c r="M232" s="114"/>
      <c r="N232" s="114"/>
      <c r="O232" s="114"/>
    </row>
    <row r="233" spans="8:15" x14ac:dyDescent="0.25">
      <c r="H233" s="114"/>
      <c r="I233" s="114"/>
      <c r="J233" s="114"/>
      <c r="K233" s="114"/>
      <c r="L233" s="114"/>
      <c r="M233" s="114"/>
      <c r="N233" s="114"/>
      <c r="O233" s="114"/>
    </row>
    <row r="234" spans="8:15" x14ac:dyDescent="0.25">
      <c r="H234" s="114"/>
      <c r="I234" s="114"/>
      <c r="J234" s="114"/>
      <c r="K234" s="114"/>
      <c r="L234" s="114"/>
      <c r="M234" s="114"/>
      <c r="N234" s="114"/>
      <c r="O234" s="114"/>
    </row>
    <row r="235" spans="8:15" x14ac:dyDescent="0.25">
      <c r="H235" s="114"/>
      <c r="I235" s="114"/>
      <c r="J235" s="114"/>
      <c r="K235" s="114"/>
      <c r="L235" s="114"/>
      <c r="M235" s="114"/>
      <c r="N235" s="114"/>
      <c r="O235" s="114"/>
    </row>
    <row r="236" spans="8:15" x14ac:dyDescent="0.25">
      <c r="H236" s="114"/>
      <c r="I236" s="114"/>
      <c r="J236" s="114"/>
      <c r="K236" s="114"/>
      <c r="L236" s="114"/>
      <c r="M236" s="114"/>
      <c r="N236" s="114"/>
      <c r="O236" s="114"/>
    </row>
    <row r="237" spans="8:15" x14ac:dyDescent="0.25">
      <c r="H237" s="114"/>
      <c r="I237" s="114"/>
      <c r="J237" s="114"/>
      <c r="K237" s="114"/>
      <c r="L237" s="114"/>
      <c r="M237" s="114"/>
      <c r="N237" s="114"/>
      <c r="O237" s="114"/>
    </row>
    <row r="238" spans="8:15" x14ac:dyDescent="0.25">
      <c r="H238" s="114"/>
      <c r="I238" s="114"/>
      <c r="J238" s="114"/>
      <c r="K238" s="114"/>
      <c r="L238" s="114"/>
      <c r="M238" s="114"/>
      <c r="N238" s="114"/>
      <c r="O238" s="114"/>
    </row>
    <row r="239" spans="8:15" x14ac:dyDescent="0.25">
      <c r="H239" s="114"/>
      <c r="I239" s="114"/>
      <c r="J239" s="114"/>
      <c r="K239" s="114"/>
      <c r="L239" s="114"/>
      <c r="M239" s="114"/>
      <c r="N239" s="114"/>
      <c r="O239" s="114"/>
    </row>
    <row r="240" spans="8:15" x14ac:dyDescent="0.25">
      <c r="H240" s="114"/>
      <c r="I240" s="114"/>
      <c r="J240" s="114"/>
      <c r="K240" s="114"/>
      <c r="L240" s="114"/>
      <c r="M240" s="114"/>
      <c r="N240" s="114"/>
      <c r="O240" s="114"/>
    </row>
    <row r="241" spans="8:15" x14ac:dyDescent="0.25">
      <c r="H241" s="114"/>
      <c r="I241" s="114"/>
      <c r="J241" s="114"/>
      <c r="K241" s="114"/>
      <c r="L241" s="114"/>
      <c r="M241" s="114"/>
      <c r="N241" s="114"/>
      <c r="O241" s="114"/>
    </row>
    <row r="242" spans="8:15" x14ac:dyDescent="0.25">
      <c r="H242" s="114"/>
      <c r="I242" s="114"/>
      <c r="J242" s="114"/>
      <c r="K242" s="114"/>
      <c r="L242" s="114"/>
      <c r="M242" s="114"/>
      <c r="N242" s="114"/>
      <c r="O242" s="114"/>
    </row>
    <row r="243" spans="8:15" x14ac:dyDescent="0.25">
      <c r="H243" s="114"/>
      <c r="I243" s="114"/>
      <c r="J243" s="114"/>
      <c r="K243" s="114"/>
      <c r="L243" s="114"/>
      <c r="M243" s="114"/>
      <c r="N243" s="114"/>
      <c r="O243" s="114"/>
    </row>
    <row r="244" spans="8:15" x14ac:dyDescent="0.25">
      <c r="H244" s="114"/>
      <c r="I244" s="114"/>
      <c r="J244" s="114"/>
      <c r="K244" s="114"/>
      <c r="L244" s="114"/>
      <c r="M244" s="114"/>
      <c r="N244" s="114"/>
      <c r="O244" s="114"/>
    </row>
    <row r="245" spans="8:15" x14ac:dyDescent="0.25">
      <c r="H245" s="114"/>
      <c r="I245" s="114"/>
      <c r="J245" s="114"/>
      <c r="K245" s="114"/>
      <c r="L245" s="114"/>
      <c r="M245" s="114"/>
      <c r="N245" s="114"/>
      <c r="O245" s="114"/>
    </row>
    <row r="246" spans="8:15" x14ac:dyDescent="0.25">
      <c r="H246" s="114"/>
      <c r="I246" s="114"/>
      <c r="J246" s="114"/>
      <c r="K246" s="114"/>
      <c r="L246" s="114"/>
      <c r="M246" s="114"/>
      <c r="N246" s="114"/>
      <c r="O246" s="114"/>
    </row>
    <row r="247" spans="8:15" x14ac:dyDescent="0.25">
      <c r="H247" s="114"/>
      <c r="I247" s="114"/>
      <c r="J247" s="114"/>
      <c r="K247" s="114"/>
      <c r="L247" s="114"/>
      <c r="M247" s="114"/>
      <c r="N247" s="114"/>
      <c r="O247" s="114"/>
    </row>
    <row r="248" spans="8:15" x14ac:dyDescent="0.25">
      <c r="H248" s="114"/>
      <c r="I248" s="114"/>
      <c r="J248" s="114"/>
      <c r="K248" s="114"/>
      <c r="L248" s="114"/>
      <c r="M248" s="114"/>
      <c r="N248" s="114"/>
      <c r="O248" s="114"/>
    </row>
    <row r="249" spans="8:15" x14ac:dyDescent="0.25">
      <c r="H249" s="114"/>
      <c r="I249" s="114"/>
      <c r="J249" s="114"/>
      <c r="K249" s="114"/>
      <c r="L249" s="114"/>
      <c r="M249" s="114"/>
      <c r="N249" s="114"/>
      <c r="O249" s="114"/>
    </row>
    <row r="250" spans="8:15" x14ac:dyDescent="0.25">
      <c r="H250" s="114"/>
      <c r="I250" s="114"/>
      <c r="J250" s="114"/>
      <c r="K250" s="114"/>
      <c r="L250" s="114"/>
      <c r="M250" s="114"/>
      <c r="N250" s="114"/>
      <c r="O250" s="114"/>
    </row>
    <row r="251" spans="8:15" x14ac:dyDescent="0.25">
      <c r="H251" s="114"/>
      <c r="I251" s="114"/>
      <c r="J251" s="114"/>
      <c r="K251" s="114"/>
      <c r="L251" s="114"/>
      <c r="M251" s="114"/>
      <c r="N251" s="114"/>
      <c r="O251" s="114"/>
    </row>
    <row r="252" spans="8:15" x14ac:dyDescent="0.25">
      <c r="H252" s="114"/>
      <c r="I252" s="114"/>
      <c r="J252" s="114"/>
      <c r="K252" s="114"/>
      <c r="L252" s="114"/>
      <c r="M252" s="114"/>
      <c r="N252" s="114"/>
      <c r="O252" s="114"/>
    </row>
    <row r="253" spans="8:15" x14ac:dyDescent="0.25">
      <c r="H253" s="114"/>
      <c r="I253" s="114"/>
      <c r="J253" s="114"/>
      <c r="K253" s="114"/>
      <c r="L253" s="114"/>
      <c r="M253" s="114"/>
      <c r="N253" s="114"/>
      <c r="O253" s="114"/>
    </row>
    <row r="254" spans="8:15" x14ac:dyDescent="0.25">
      <c r="H254" s="114"/>
      <c r="I254" s="114"/>
      <c r="J254" s="114"/>
      <c r="K254" s="114"/>
      <c r="L254" s="114"/>
      <c r="M254" s="114"/>
      <c r="N254" s="114"/>
      <c r="O254" s="114"/>
    </row>
    <row r="255" spans="8:15" x14ac:dyDescent="0.25">
      <c r="H255" s="114"/>
      <c r="I255" s="114"/>
      <c r="J255" s="114"/>
      <c r="K255" s="114"/>
      <c r="L255" s="114"/>
      <c r="M255" s="114"/>
      <c r="N255" s="114"/>
      <c r="O255" s="114"/>
    </row>
    <row r="256" spans="8:15" x14ac:dyDescent="0.25">
      <c r="H256" s="114"/>
      <c r="I256" s="114"/>
      <c r="J256" s="114"/>
      <c r="K256" s="114"/>
      <c r="L256" s="114"/>
      <c r="M256" s="114"/>
      <c r="N256" s="114"/>
      <c r="O256" s="114"/>
    </row>
    <row r="257" spans="8:15" x14ac:dyDescent="0.25">
      <c r="H257" s="114"/>
      <c r="I257" s="114"/>
      <c r="J257" s="114"/>
      <c r="K257" s="114"/>
      <c r="L257" s="114"/>
      <c r="M257" s="114"/>
      <c r="N257" s="114"/>
      <c r="O257" s="114"/>
    </row>
    <row r="258" spans="8:15" x14ac:dyDescent="0.25">
      <c r="H258" s="114"/>
      <c r="I258" s="114"/>
      <c r="J258" s="114"/>
      <c r="K258" s="114"/>
      <c r="L258" s="114"/>
      <c r="M258" s="114"/>
      <c r="N258" s="114"/>
      <c r="O258" s="114"/>
    </row>
    <row r="259" spans="8:15" x14ac:dyDescent="0.25">
      <c r="H259" s="114"/>
      <c r="I259" s="114"/>
      <c r="J259" s="114"/>
      <c r="K259" s="114"/>
      <c r="L259" s="114"/>
      <c r="M259" s="114"/>
      <c r="N259" s="114"/>
      <c r="O259" s="114"/>
    </row>
    <row r="260" spans="8:15" x14ac:dyDescent="0.25">
      <c r="H260" s="114"/>
      <c r="I260" s="114"/>
      <c r="J260" s="114"/>
      <c r="K260" s="114"/>
      <c r="L260" s="114"/>
      <c r="M260" s="114"/>
      <c r="N260" s="114"/>
      <c r="O260" s="114"/>
    </row>
    <row r="261" spans="8:15" x14ac:dyDescent="0.25">
      <c r="H261" s="114"/>
      <c r="I261" s="114"/>
      <c r="J261" s="114"/>
      <c r="K261" s="114"/>
      <c r="L261" s="114"/>
      <c r="M261" s="114"/>
      <c r="N261" s="114"/>
      <c r="O261" s="114"/>
    </row>
    <row r="262" spans="8:15" x14ac:dyDescent="0.25">
      <c r="H262" s="114"/>
      <c r="I262" s="114"/>
      <c r="J262" s="114"/>
      <c r="K262" s="114"/>
      <c r="L262" s="114"/>
      <c r="M262" s="114"/>
      <c r="N262" s="114"/>
      <c r="O262" s="114"/>
    </row>
    <row r="263" spans="8:15" x14ac:dyDescent="0.25">
      <c r="H263" s="114"/>
      <c r="I263" s="114"/>
      <c r="J263" s="114"/>
      <c r="K263" s="114"/>
      <c r="L263" s="114"/>
      <c r="M263" s="114"/>
      <c r="N263" s="114"/>
      <c r="O263" s="114"/>
    </row>
    <row r="264" spans="8:15" x14ac:dyDescent="0.25">
      <c r="H264" s="114"/>
      <c r="I264" s="114"/>
      <c r="J264" s="114"/>
      <c r="K264" s="114"/>
      <c r="L264" s="114"/>
      <c r="M264" s="114"/>
      <c r="N264" s="114"/>
      <c r="O264" s="114"/>
    </row>
    <row r="265" spans="8:15" x14ac:dyDescent="0.25">
      <c r="H265" s="114"/>
      <c r="I265" s="114"/>
      <c r="J265" s="114"/>
      <c r="K265" s="114"/>
      <c r="L265" s="114"/>
      <c r="M265" s="114"/>
      <c r="N265" s="114"/>
      <c r="O265" s="114"/>
    </row>
    <row r="266" spans="8:15" x14ac:dyDescent="0.25">
      <c r="H266" s="114"/>
      <c r="I266" s="114"/>
      <c r="J266" s="114"/>
      <c r="K266" s="114"/>
      <c r="L266" s="114"/>
      <c r="M266" s="114"/>
      <c r="N266" s="114"/>
      <c r="O266" s="114"/>
    </row>
    <row r="267" spans="8:15" x14ac:dyDescent="0.25">
      <c r="H267" s="114"/>
      <c r="I267" s="114"/>
      <c r="J267" s="114"/>
      <c r="K267" s="114"/>
      <c r="L267" s="114"/>
      <c r="M267" s="114"/>
      <c r="N267" s="114"/>
      <c r="O267" s="114"/>
    </row>
    <row r="268" spans="8:15" x14ac:dyDescent="0.25">
      <c r="H268" s="114"/>
      <c r="I268" s="114"/>
      <c r="J268" s="114"/>
      <c r="K268" s="114"/>
      <c r="L268" s="114"/>
      <c r="M268" s="114"/>
      <c r="N268" s="114"/>
      <c r="O268" s="114"/>
    </row>
    <row r="269" spans="8:15" x14ac:dyDescent="0.25">
      <c r="H269" s="114"/>
      <c r="I269" s="114"/>
      <c r="J269" s="114"/>
      <c r="K269" s="114"/>
      <c r="L269" s="114"/>
      <c r="M269" s="114"/>
      <c r="N269" s="114"/>
      <c r="O269" s="114"/>
    </row>
    <row r="270" spans="8:15" x14ac:dyDescent="0.25">
      <c r="H270" s="114"/>
      <c r="I270" s="114"/>
      <c r="J270" s="114"/>
      <c r="K270" s="114"/>
      <c r="L270" s="114"/>
      <c r="M270" s="114"/>
      <c r="N270" s="114"/>
      <c r="O270" s="114"/>
    </row>
    <row r="271" spans="8:15" x14ac:dyDescent="0.25">
      <c r="H271" s="114"/>
      <c r="I271" s="114"/>
      <c r="J271" s="114"/>
      <c r="K271" s="114"/>
      <c r="L271" s="114"/>
      <c r="M271" s="114"/>
      <c r="N271" s="114"/>
      <c r="O271" s="114"/>
    </row>
    <row r="272" spans="8:15" x14ac:dyDescent="0.25">
      <c r="H272" s="114"/>
      <c r="I272" s="114"/>
      <c r="J272" s="114"/>
      <c r="K272" s="114"/>
      <c r="L272" s="114"/>
      <c r="M272" s="114"/>
      <c r="N272" s="114"/>
      <c r="O272" s="114"/>
    </row>
    <row r="273" spans="8:15" x14ac:dyDescent="0.25">
      <c r="H273" s="114"/>
      <c r="I273" s="114"/>
      <c r="J273" s="114"/>
      <c r="K273" s="114"/>
      <c r="L273" s="114"/>
      <c r="M273" s="114"/>
      <c r="N273" s="114"/>
      <c r="O273" s="114"/>
    </row>
    <row r="274" spans="8:15" x14ac:dyDescent="0.25">
      <c r="H274" s="114"/>
      <c r="I274" s="114"/>
      <c r="J274" s="114"/>
      <c r="K274" s="114"/>
      <c r="L274" s="114"/>
      <c r="M274" s="114"/>
      <c r="N274" s="114"/>
      <c r="O274" s="114"/>
    </row>
    <row r="275" spans="8:15" x14ac:dyDescent="0.25">
      <c r="H275" s="114"/>
      <c r="I275" s="114"/>
      <c r="J275" s="114"/>
      <c r="K275" s="114"/>
      <c r="L275" s="114"/>
      <c r="M275" s="114"/>
      <c r="N275" s="114"/>
      <c r="O275" s="114"/>
    </row>
    <row r="276" spans="8:15" x14ac:dyDescent="0.25">
      <c r="H276" s="114"/>
      <c r="I276" s="114"/>
      <c r="J276" s="114"/>
      <c r="K276" s="114"/>
      <c r="L276" s="114"/>
      <c r="M276" s="114"/>
      <c r="N276" s="114"/>
      <c r="O276" s="114"/>
    </row>
    <row r="277" spans="8:15" x14ac:dyDescent="0.25">
      <c r="H277" s="114"/>
      <c r="I277" s="114"/>
      <c r="J277" s="114"/>
      <c r="K277" s="114"/>
      <c r="L277" s="114"/>
      <c r="M277" s="114"/>
      <c r="N277" s="114"/>
      <c r="O277" s="114"/>
    </row>
    <row r="278" spans="8:15" x14ac:dyDescent="0.25">
      <c r="H278" s="114"/>
      <c r="I278" s="114"/>
      <c r="J278" s="114"/>
      <c r="K278" s="114"/>
      <c r="L278" s="114"/>
      <c r="M278" s="114"/>
      <c r="N278" s="114"/>
      <c r="O278" s="114"/>
    </row>
    <row r="279" spans="8:15" x14ac:dyDescent="0.25">
      <c r="H279" s="114"/>
      <c r="I279" s="114"/>
      <c r="J279" s="114"/>
      <c r="K279" s="114"/>
      <c r="L279" s="114"/>
      <c r="M279" s="114"/>
      <c r="N279" s="114"/>
      <c r="O279" s="114"/>
    </row>
    <row r="280" spans="8:15" x14ac:dyDescent="0.25">
      <c r="H280" s="114"/>
      <c r="I280" s="114"/>
      <c r="J280" s="114"/>
      <c r="K280" s="114"/>
      <c r="L280" s="114"/>
      <c r="M280" s="114"/>
      <c r="N280" s="114"/>
      <c r="O280" s="114"/>
    </row>
    <row r="281" spans="8:15" x14ac:dyDescent="0.25">
      <c r="H281" s="114"/>
      <c r="I281" s="114"/>
      <c r="J281" s="114"/>
      <c r="K281" s="114"/>
      <c r="L281" s="114"/>
      <c r="M281" s="114"/>
      <c r="N281" s="114"/>
      <c r="O281" s="114"/>
    </row>
    <row r="282" spans="8:15" x14ac:dyDescent="0.25">
      <c r="H282" s="114"/>
      <c r="I282" s="114"/>
      <c r="J282" s="114"/>
      <c r="K282" s="114"/>
      <c r="L282" s="114"/>
      <c r="M282" s="114"/>
      <c r="N282" s="114"/>
      <c r="O282" s="114"/>
    </row>
    <row r="283" spans="8:15" x14ac:dyDescent="0.25">
      <c r="H283" s="114"/>
      <c r="I283" s="114"/>
      <c r="J283" s="114"/>
      <c r="K283" s="114"/>
      <c r="L283" s="114"/>
      <c r="M283" s="114"/>
      <c r="N283" s="114"/>
      <c r="O283" s="114"/>
    </row>
    <row r="284" spans="8:15" x14ac:dyDescent="0.25">
      <c r="H284" s="114"/>
      <c r="I284" s="114"/>
      <c r="J284" s="114"/>
      <c r="K284" s="114"/>
      <c r="L284" s="114"/>
      <c r="M284" s="114"/>
      <c r="N284" s="114"/>
      <c r="O284" s="114"/>
    </row>
    <row r="285" spans="8:15" x14ac:dyDescent="0.25">
      <c r="H285" s="114"/>
      <c r="I285" s="114"/>
      <c r="J285" s="114"/>
      <c r="K285" s="114"/>
      <c r="L285" s="114"/>
      <c r="M285" s="114"/>
      <c r="N285" s="114"/>
      <c r="O285" s="114"/>
    </row>
    <row r="286" spans="8:15" x14ac:dyDescent="0.25">
      <c r="H286" s="114"/>
      <c r="I286" s="114"/>
      <c r="J286" s="114"/>
      <c r="K286" s="114"/>
      <c r="L286" s="114"/>
      <c r="M286" s="114"/>
      <c r="N286" s="114"/>
      <c r="O286" s="114"/>
    </row>
    <row r="287" spans="8:15" x14ac:dyDescent="0.25">
      <c r="H287" s="114"/>
      <c r="I287" s="114"/>
      <c r="J287" s="114"/>
      <c r="K287" s="114"/>
      <c r="L287" s="114"/>
      <c r="M287" s="114"/>
      <c r="N287" s="114"/>
      <c r="O287" s="114"/>
    </row>
    <row r="288" spans="8:15" x14ac:dyDescent="0.25">
      <c r="H288" s="114"/>
      <c r="I288" s="114"/>
      <c r="J288" s="114"/>
      <c r="K288" s="114"/>
      <c r="L288" s="114"/>
      <c r="M288" s="114"/>
      <c r="N288" s="114"/>
      <c r="O288" s="114"/>
    </row>
    <row r="289" spans="8:15" x14ac:dyDescent="0.25">
      <c r="H289" s="114"/>
      <c r="I289" s="114"/>
      <c r="J289" s="114"/>
      <c r="K289" s="114"/>
      <c r="L289" s="114"/>
      <c r="M289" s="114"/>
      <c r="N289" s="114"/>
      <c r="O289" s="114"/>
    </row>
    <row r="290" spans="8:15" x14ac:dyDescent="0.25">
      <c r="H290" s="114"/>
      <c r="I290" s="114"/>
      <c r="J290" s="114"/>
      <c r="K290" s="114"/>
      <c r="L290" s="114"/>
      <c r="M290" s="114"/>
      <c r="N290" s="114"/>
      <c r="O290" s="114"/>
    </row>
    <row r="291" spans="8:15" x14ac:dyDescent="0.25">
      <c r="H291" s="114"/>
      <c r="I291" s="114"/>
      <c r="J291" s="114"/>
      <c r="K291" s="114"/>
      <c r="L291" s="114"/>
      <c r="M291" s="114"/>
      <c r="N291" s="114"/>
      <c r="O291" s="114"/>
    </row>
    <row r="292" spans="8:15" x14ac:dyDescent="0.25">
      <c r="H292" s="114"/>
      <c r="I292" s="114"/>
      <c r="J292" s="114"/>
      <c r="K292" s="114"/>
      <c r="L292" s="114"/>
      <c r="M292" s="114"/>
      <c r="N292" s="114"/>
      <c r="O292" s="114"/>
    </row>
    <row r="293" spans="8:15" x14ac:dyDescent="0.25">
      <c r="H293" s="114"/>
      <c r="I293" s="114"/>
      <c r="J293" s="114"/>
      <c r="K293" s="114"/>
      <c r="L293" s="114"/>
      <c r="M293" s="114"/>
      <c r="N293" s="114"/>
      <c r="O293" s="114"/>
    </row>
    <row r="294" spans="8:15" x14ac:dyDescent="0.25">
      <c r="H294" s="114"/>
      <c r="I294" s="114"/>
      <c r="J294" s="114"/>
      <c r="K294" s="114"/>
      <c r="L294" s="114"/>
      <c r="M294" s="114"/>
      <c r="N294" s="114"/>
      <c r="O294" s="114"/>
    </row>
    <row r="295" spans="8:15" x14ac:dyDescent="0.25">
      <c r="H295" s="114"/>
      <c r="I295" s="114"/>
      <c r="J295" s="114"/>
      <c r="K295" s="114"/>
      <c r="L295" s="114"/>
      <c r="M295" s="114"/>
      <c r="N295" s="114"/>
      <c r="O295" s="114"/>
    </row>
    <row r="296" spans="8:15" x14ac:dyDescent="0.25">
      <c r="H296" s="114"/>
      <c r="I296" s="114"/>
      <c r="J296" s="114"/>
      <c r="K296" s="114"/>
      <c r="L296" s="114"/>
      <c r="M296" s="114"/>
      <c r="N296" s="114"/>
      <c r="O296" s="114"/>
    </row>
    <row r="297" spans="8:15" x14ac:dyDescent="0.25">
      <c r="H297" s="114"/>
      <c r="I297" s="114"/>
      <c r="J297" s="114"/>
      <c r="K297" s="114"/>
      <c r="L297" s="114"/>
      <c r="M297" s="114"/>
      <c r="N297" s="114"/>
      <c r="O297" s="114"/>
    </row>
    <row r="298" spans="8:15" x14ac:dyDescent="0.25">
      <c r="H298" s="114"/>
      <c r="I298" s="114"/>
      <c r="J298" s="114"/>
      <c r="K298" s="114"/>
      <c r="L298" s="114"/>
      <c r="M298" s="114"/>
      <c r="N298" s="114"/>
      <c r="O298" s="114"/>
    </row>
    <row r="299" spans="8:15" x14ac:dyDescent="0.25">
      <c r="H299" s="114"/>
      <c r="I299" s="114"/>
      <c r="J299" s="114"/>
      <c r="K299" s="114"/>
      <c r="L299" s="114"/>
      <c r="M299" s="114"/>
      <c r="N299" s="114"/>
      <c r="O299" s="114"/>
    </row>
    <row r="300" spans="8:15" x14ac:dyDescent="0.25">
      <c r="H300" s="114"/>
      <c r="I300" s="114"/>
      <c r="J300" s="114"/>
      <c r="K300" s="114"/>
      <c r="L300" s="114"/>
      <c r="M300" s="114"/>
      <c r="N300" s="114"/>
      <c r="O300" s="114"/>
    </row>
    <row r="301" spans="8:15" x14ac:dyDescent="0.25">
      <c r="H301" s="114"/>
      <c r="I301" s="114"/>
      <c r="J301" s="114"/>
      <c r="K301" s="114"/>
      <c r="L301" s="114"/>
      <c r="M301" s="114"/>
      <c r="N301" s="114"/>
      <c r="O301" s="114"/>
    </row>
    <row r="302" spans="8:15" x14ac:dyDescent="0.25">
      <c r="H302" s="114"/>
      <c r="I302" s="114"/>
      <c r="J302" s="114"/>
      <c r="K302" s="114"/>
      <c r="L302" s="114"/>
      <c r="M302" s="114"/>
      <c r="N302" s="114"/>
      <c r="O302" s="114"/>
    </row>
    <row r="303" spans="8:15" x14ac:dyDescent="0.25">
      <c r="H303" s="114"/>
      <c r="I303" s="114"/>
      <c r="J303" s="114"/>
      <c r="K303" s="114"/>
      <c r="L303" s="114"/>
      <c r="M303" s="114"/>
      <c r="N303" s="114"/>
      <c r="O303" s="114"/>
    </row>
    <row r="304" spans="8:15" x14ac:dyDescent="0.25">
      <c r="H304" s="114"/>
      <c r="I304" s="114"/>
      <c r="J304" s="114"/>
      <c r="K304" s="114"/>
      <c r="L304" s="114"/>
      <c r="M304" s="114"/>
      <c r="N304" s="114"/>
      <c r="O304" s="114"/>
    </row>
    <row r="305" spans="8:15" x14ac:dyDescent="0.25">
      <c r="H305" s="114"/>
      <c r="I305" s="114"/>
      <c r="J305" s="114"/>
      <c r="K305" s="114"/>
      <c r="L305" s="114"/>
      <c r="M305" s="114"/>
      <c r="N305" s="114"/>
      <c r="O305" s="114"/>
    </row>
    <row r="306" spans="8:15" x14ac:dyDescent="0.25">
      <c r="H306" s="114"/>
      <c r="I306" s="114"/>
      <c r="J306" s="114"/>
      <c r="K306" s="114"/>
      <c r="L306" s="114"/>
      <c r="M306" s="114"/>
      <c r="N306" s="114"/>
      <c r="O306" s="114"/>
    </row>
    <row r="307" spans="8:15" x14ac:dyDescent="0.25">
      <c r="H307" s="114"/>
      <c r="I307" s="114"/>
      <c r="J307" s="114"/>
      <c r="K307" s="114"/>
      <c r="L307" s="114"/>
      <c r="M307" s="114"/>
      <c r="N307" s="114"/>
      <c r="O307" s="114"/>
    </row>
    <row r="308" spans="8:15" x14ac:dyDescent="0.25">
      <c r="H308" s="114"/>
      <c r="I308" s="114"/>
      <c r="J308" s="114"/>
      <c r="K308" s="114"/>
      <c r="L308" s="114"/>
      <c r="M308" s="114"/>
      <c r="N308" s="114"/>
      <c r="O308" s="114"/>
    </row>
    <row r="309" spans="8:15" x14ac:dyDescent="0.25">
      <c r="H309" s="114"/>
      <c r="I309" s="114"/>
      <c r="J309" s="114"/>
      <c r="K309" s="114"/>
      <c r="L309" s="114"/>
      <c r="M309" s="114"/>
      <c r="N309" s="114"/>
      <c r="O309" s="114"/>
    </row>
    <row r="310" spans="8:15" x14ac:dyDescent="0.25">
      <c r="H310" s="114"/>
      <c r="I310" s="114"/>
      <c r="J310" s="114"/>
      <c r="K310" s="114"/>
      <c r="L310" s="114"/>
      <c r="M310" s="114"/>
      <c r="N310" s="114"/>
      <c r="O310" s="114"/>
    </row>
    <row r="311" spans="8:15" x14ac:dyDescent="0.25">
      <c r="H311" s="114"/>
      <c r="I311" s="114"/>
      <c r="J311" s="114"/>
      <c r="K311" s="114"/>
      <c r="L311" s="114"/>
      <c r="M311" s="114"/>
      <c r="N311" s="114"/>
      <c r="O311" s="114"/>
    </row>
    <row r="312" spans="8:15" x14ac:dyDescent="0.25">
      <c r="H312" s="114"/>
      <c r="I312" s="114"/>
      <c r="J312" s="114"/>
      <c r="K312" s="114"/>
      <c r="L312" s="114"/>
      <c r="M312" s="114"/>
      <c r="N312" s="114"/>
      <c r="O312" s="114"/>
    </row>
    <row r="313" spans="8:15" x14ac:dyDescent="0.25">
      <c r="H313" s="38"/>
      <c r="I313" s="1"/>
      <c r="J313" s="1"/>
      <c r="K313" s="1"/>
      <c r="L313" s="1"/>
      <c r="M313" s="1"/>
      <c r="N313" s="1"/>
      <c r="O313" s="9"/>
    </row>
    <row r="314" spans="8:15" x14ac:dyDescent="0.25">
      <c r="H314" s="38"/>
      <c r="I314" s="1"/>
      <c r="J314" s="1"/>
      <c r="K314" s="1"/>
      <c r="L314" s="1"/>
      <c r="M314" s="1"/>
      <c r="N314" s="1"/>
      <c r="O314" s="9"/>
    </row>
    <row r="315" spans="8:15" x14ac:dyDescent="0.25">
      <c r="H315" s="38"/>
      <c r="I315" s="1"/>
      <c r="J315" s="1"/>
      <c r="K315" s="1"/>
      <c r="L315" s="1"/>
      <c r="M315" s="1"/>
      <c r="N315" s="1"/>
      <c r="O315" s="9"/>
    </row>
    <row r="316" spans="8:15" x14ac:dyDescent="0.25">
      <c r="H316" s="56"/>
      <c r="I316" s="41"/>
      <c r="J316" s="41"/>
      <c r="K316" s="41"/>
      <c r="L316" s="41"/>
      <c r="M316" s="41"/>
      <c r="N316" s="41"/>
      <c r="O316" s="55"/>
    </row>
    <row r="317" spans="8:15" x14ac:dyDescent="0.25">
      <c r="H317" s="1"/>
      <c r="I317" s="1"/>
      <c r="J317" s="1"/>
      <c r="K317" s="1"/>
      <c r="L317" s="1"/>
      <c r="M317" s="1"/>
      <c r="N317" s="1"/>
      <c r="O317" s="1"/>
    </row>
    <row r="318" spans="8:15" x14ac:dyDescent="0.25">
      <c r="H318" s="1"/>
      <c r="I318" s="1"/>
      <c r="J318" s="1"/>
      <c r="K318" s="1"/>
      <c r="L318" s="1"/>
      <c r="M318" s="1"/>
      <c r="N318" s="1"/>
      <c r="O318" s="1"/>
    </row>
    <row r="319" spans="8:15" x14ac:dyDescent="0.25">
      <c r="H319" s="1"/>
      <c r="I319" s="1"/>
      <c r="J319" s="1"/>
      <c r="K319" s="1"/>
      <c r="L319" s="1"/>
      <c r="M319" s="1"/>
      <c r="N319" s="1"/>
      <c r="O319" s="1"/>
    </row>
    <row r="320" spans="8:15" x14ac:dyDescent="0.25">
      <c r="H320" s="1"/>
      <c r="I320" s="1"/>
      <c r="J320" s="1"/>
      <c r="K320" s="1"/>
      <c r="L320" s="1"/>
      <c r="M320" s="1"/>
      <c r="N320" s="1"/>
      <c r="O320" s="1"/>
    </row>
    <row r="321" spans="8:15" x14ac:dyDescent="0.25">
      <c r="H321" s="1"/>
      <c r="I321" s="1"/>
      <c r="J321" s="1"/>
      <c r="K321" s="1"/>
      <c r="L321" s="1"/>
      <c r="M321" s="1"/>
      <c r="N321" s="1"/>
      <c r="O321" s="1"/>
    </row>
    <row r="322" spans="8:15" x14ac:dyDescent="0.25">
      <c r="H322" s="1"/>
      <c r="I322" s="1"/>
      <c r="J322" s="1"/>
      <c r="K322" s="1"/>
      <c r="L322" s="1"/>
      <c r="M322" s="1"/>
      <c r="N322" s="1"/>
      <c r="O322" s="1"/>
    </row>
  </sheetData>
  <mergeCells count="10">
    <mergeCell ref="V7:V8"/>
    <mergeCell ref="W7:W8"/>
    <mergeCell ref="Q16:R16"/>
    <mergeCell ref="Q19:R19"/>
    <mergeCell ref="H1:O1"/>
    <mergeCell ref="C2:F2"/>
    <mergeCell ref="H2:O2"/>
    <mergeCell ref="Q2:T2"/>
    <mergeCell ref="V2:W2"/>
    <mergeCell ref="C3:F3"/>
  </mergeCells>
  <conditionalFormatting sqref="D31">
    <cfRule type="cellIs" dxfId="15" priority="1" operator="lessThan">
      <formula>0</formula>
    </cfRule>
    <cfRule type="cellIs" dxfId="14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16</vt:i4>
      </vt:variant>
    </vt:vector>
  </HeadingPairs>
  <TitlesOfParts>
    <vt:vector size="16" baseType="lpstr">
      <vt:lpstr>Balanço Financeiro</vt:lpstr>
      <vt:lpstr>Geral</vt:lpstr>
      <vt:lpstr>Evolução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Modelo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2019-07-01T13:35:26Z</cp:lastPrinted>
  <dcterms:created xsi:type="dcterms:W3CDTF">2019-01-05T15:46:25Z</dcterms:created>
  <dcterms:modified xsi:type="dcterms:W3CDTF">2021-05-26T23:04:48Z</dcterms:modified>
</cp:coreProperties>
</file>