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User\Desktop\Ficheiros orçamento excel\"/>
    </mc:Choice>
  </mc:AlternateContent>
  <xr:revisionPtr revIDLastSave="0" documentId="13_ncr:1_{A060C491-5938-4C6F-8169-D931149F7779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TOTAIS" sheetId="1" r:id="rId1"/>
    <sheet name="janeiro" sheetId="2" r:id="rId2"/>
    <sheet name="fevereiro" sheetId="3" r:id="rId3"/>
    <sheet name="marco" sheetId="4" r:id="rId4"/>
    <sheet name="abril" sheetId="5" r:id="rId5"/>
    <sheet name="maio" sheetId="6" r:id="rId6"/>
    <sheet name="junho" sheetId="7" r:id="rId7"/>
    <sheet name="julho" sheetId="8" r:id="rId8"/>
    <sheet name="agosto" sheetId="9" r:id="rId9"/>
    <sheet name="setembro" sheetId="10" r:id="rId10"/>
    <sheet name="outubro" sheetId="11" r:id="rId11"/>
    <sheet name="novembro" sheetId="12" r:id="rId12"/>
    <sheet name="dezembro" sheetId="13" r:id="rId13"/>
  </sheets>
  <calcPr calcId="191029"/>
</workbook>
</file>

<file path=xl/calcChain.xml><?xml version="1.0" encoding="utf-8"?>
<calcChain xmlns="http://schemas.openxmlformats.org/spreadsheetml/2006/main">
  <c r="K29" i="13" l="1"/>
  <c r="J29" i="13"/>
  <c r="K28" i="13"/>
  <c r="I28" i="13"/>
  <c r="K27" i="13"/>
  <c r="I27" i="13"/>
  <c r="I29" i="13" s="1"/>
  <c r="I26" i="13"/>
  <c r="N30" i="1" s="1"/>
  <c r="I25" i="13"/>
  <c r="I22" i="13"/>
  <c r="I21" i="13"/>
  <c r="L19" i="13"/>
  <c r="K19" i="13"/>
  <c r="H19" i="13"/>
  <c r="I19" i="13" s="1"/>
  <c r="N18" i="13"/>
  <c r="K18" i="13"/>
  <c r="I18" i="13"/>
  <c r="L18" i="13" s="1"/>
  <c r="H18" i="13"/>
  <c r="L17" i="13"/>
  <c r="K17" i="13"/>
  <c r="H17" i="13"/>
  <c r="I17" i="13" s="1"/>
  <c r="K16" i="13"/>
  <c r="I16" i="13"/>
  <c r="L16" i="13" s="1"/>
  <c r="H16" i="13"/>
  <c r="L15" i="13"/>
  <c r="K15" i="13"/>
  <c r="H15" i="13"/>
  <c r="I15" i="13" s="1"/>
  <c r="K14" i="13"/>
  <c r="I14" i="13"/>
  <c r="L14" i="13" s="1"/>
  <c r="H14" i="13"/>
  <c r="L13" i="13"/>
  <c r="K13" i="13"/>
  <c r="H13" i="13"/>
  <c r="I13" i="13" s="1"/>
  <c r="K12" i="13"/>
  <c r="I12" i="13"/>
  <c r="L12" i="13" s="1"/>
  <c r="H12" i="13"/>
  <c r="L11" i="13"/>
  <c r="K11" i="13"/>
  <c r="H11" i="13"/>
  <c r="I11" i="13" s="1"/>
  <c r="K10" i="13"/>
  <c r="I10" i="13"/>
  <c r="L10" i="13" s="1"/>
  <c r="H10" i="13"/>
  <c r="L9" i="13"/>
  <c r="K9" i="13"/>
  <c r="H9" i="13"/>
  <c r="I9" i="13" s="1"/>
  <c r="K8" i="13"/>
  <c r="I8" i="13"/>
  <c r="L8" i="13" s="1"/>
  <c r="H8" i="13"/>
  <c r="L7" i="13"/>
  <c r="K7" i="13"/>
  <c r="H7" i="13"/>
  <c r="I7" i="13" s="1"/>
  <c r="K6" i="13"/>
  <c r="I6" i="13"/>
  <c r="L6" i="13" s="1"/>
  <c r="H6" i="13"/>
  <c r="I3" i="13"/>
  <c r="K2" i="13"/>
  <c r="L2" i="13" s="1"/>
  <c r="I2" i="13"/>
  <c r="I1" i="13"/>
  <c r="C1" i="13"/>
  <c r="F1" i="13" s="1"/>
  <c r="K29" i="12"/>
  <c r="J29" i="12"/>
  <c r="K28" i="12"/>
  <c r="I28" i="12"/>
  <c r="K27" i="12"/>
  <c r="I27" i="12"/>
  <c r="I29" i="12" s="1"/>
  <c r="I26" i="12"/>
  <c r="I25" i="12"/>
  <c r="I22" i="12"/>
  <c r="M26" i="1" s="1"/>
  <c r="I21" i="12"/>
  <c r="K19" i="12"/>
  <c r="L19" i="12" s="1"/>
  <c r="I19" i="12"/>
  <c r="N19" i="12" s="1"/>
  <c r="H19" i="12"/>
  <c r="K18" i="12"/>
  <c r="H18" i="12"/>
  <c r="I18" i="12" s="1"/>
  <c r="K17" i="12"/>
  <c r="L17" i="12" s="1"/>
  <c r="I17" i="12"/>
  <c r="N17" i="12" s="1"/>
  <c r="H17" i="12"/>
  <c r="L16" i="12"/>
  <c r="K16" i="12"/>
  <c r="I16" i="12"/>
  <c r="N16" i="12" s="1"/>
  <c r="H16" i="12"/>
  <c r="K15" i="12"/>
  <c r="L15" i="12" s="1"/>
  <c r="I15" i="12"/>
  <c r="H15" i="12"/>
  <c r="L14" i="12"/>
  <c r="K14" i="12"/>
  <c r="H14" i="12"/>
  <c r="I14" i="12" s="1"/>
  <c r="N14" i="12" s="1"/>
  <c r="K13" i="12"/>
  <c r="L13" i="12" s="1"/>
  <c r="I13" i="12"/>
  <c r="H13" i="12"/>
  <c r="K12" i="12"/>
  <c r="H12" i="12"/>
  <c r="I12" i="12" s="1"/>
  <c r="K11" i="12"/>
  <c r="L11" i="12" s="1"/>
  <c r="I11" i="12"/>
  <c r="N11" i="12" s="1"/>
  <c r="H11" i="12"/>
  <c r="K10" i="12"/>
  <c r="I10" i="12"/>
  <c r="H10" i="12"/>
  <c r="K9" i="12"/>
  <c r="L9" i="12" s="1"/>
  <c r="I9" i="12"/>
  <c r="N9" i="12" s="1"/>
  <c r="H9" i="12"/>
  <c r="L8" i="12"/>
  <c r="K8" i="12"/>
  <c r="I8" i="12"/>
  <c r="H8" i="12"/>
  <c r="K7" i="12"/>
  <c r="L7" i="12" s="1"/>
  <c r="I7" i="12"/>
  <c r="H7" i="12"/>
  <c r="L6" i="12"/>
  <c r="K6" i="12"/>
  <c r="H6" i="12"/>
  <c r="I6" i="12" s="1"/>
  <c r="I3" i="12"/>
  <c r="K2" i="12"/>
  <c r="L2" i="12" s="1"/>
  <c r="I2" i="12"/>
  <c r="I1" i="12"/>
  <c r="F1" i="12"/>
  <c r="C1" i="12"/>
  <c r="K29" i="11"/>
  <c r="J29" i="11"/>
  <c r="K28" i="11"/>
  <c r="I28" i="11"/>
  <c r="K27" i="11"/>
  <c r="I27" i="11"/>
  <c r="I26" i="11"/>
  <c r="I25" i="11"/>
  <c r="I22" i="11"/>
  <c r="I21" i="11"/>
  <c r="K19" i="11"/>
  <c r="I19" i="11"/>
  <c r="H19" i="11"/>
  <c r="K18" i="11"/>
  <c r="H18" i="11"/>
  <c r="I18" i="11" s="1"/>
  <c r="N17" i="11"/>
  <c r="K17" i="11"/>
  <c r="I17" i="11"/>
  <c r="L17" i="11" s="1"/>
  <c r="H17" i="11"/>
  <c r="K16" i="11"/>
  <c r="H16" i="11"/>
  <c r="I16" i="11" s="1"/>
  <c r="K15" i="11"/>
  <c r="I15" i="11"/>
  <c r="H15" i="11"/>
  <c r="K14" i="11"/>
  <c r="H14" i="11"/>
  <c r="I14" i="11" s="1"/>
  <c r="N13" i="11"/>
  <c r="K13" i="11"/>
  <c r="I13" i="11"/>
  <c r="L13" i="11" s="1"/>
  <c r="H13" i="11"/>
  <c r="K12" i="11"/>
  <c r="H12" i="11"/>
  <c r="I12" i="11" s="1"/>
  <c r="K11" i="11"/>
  <c r="I11" i="11"/>
  <c r="H11" i="11"/>
  <c r="K10" i="11"/>
  <c r="H10" i="11"/>
  <c r="I10" i="11" s="1"/>
  <c r="N9" i="11"/>
  <c r="K9" i="11"/>
  <c r="I9" i="11"/>
  <c r="L9" i="11" s="1"/>
  <c r="H9" i="11"/>
  <c r="K8" i="11"/>
  <c r="H8" i="11"/>
  <c r="I8" i="11" s="1"/>
  <c r="K7" i="11"/>
  <c r="I7" i="11"/>
  <c r="H7" i="11"/>
  <c r="K6" i="11"/>
  <c r="H6" i="11"/>
  <c r="I6" i="11" s="1"/>
  <c r="I3" i="11"/>
  <c r="L6" i="1" s="1"/>
  <c r="K2" i="11"/>
  <c r="I2" i="11"/>
  <c r="L2" i="11" s="1"/>
  <c r="I1" i="11"/>
  <c r="F1" i="11"/>
  <c r="C1" i="11"/>
  <c r="K29" i="10"/>
  <c r="J29" i="10"/>
  <c r="K28" i="10"/>
  <c r="I28" i="10"/>
  <c r="K27" i="10"/>
  <c r="I27" i="10"/>
  <c r="I29" i="10" s="1"/>
  <c r="I26" i="10"/>
  <c r="I25" i="10"/>
  <c r="I22" i="10"/>
  <c r="I21" i="10"/>
  <c r="K19" i="10"/>
  <c r="H19" i="10"/>
  <c r="I19" i="10" s="1"/>
  <c r="K18" i="10"/>
  <c r="L18" i="10" s="1"/>
  <c r="I18" i="10"/>
  <c r="N18" i="10" s="1"/>
  <c r="H18" i="10"/>
  <c r="K17" i="10"/>
  <c r="I17" i="10"/>
  <c r="H17" i="10"/>
  <c r="K16" i="10"/>
  <c r="L16" i="10" s="1"/>
  <c r="I16" i="10"/>
  <c r="N16" i="10" s="1"/>
  <c r="H16" i="10"/>
  <c r="L15" i="10"/>
  <c r="K15" i="10"/>
  <c r="I15" i="10"/>
  <c r="N15" i="10" s="1"/>
  <c r="H15" i="10"/>
  <c r="K14" i="10"/>
  <c r="L14" i="10" s="1"/>
  <c r="I14" i="10"/>
  <c r="H14" i="10"/>
  <c r="L13" i="10"/>
  <c r="K13" i="10"/>
  <c r="H13" i="10"/>
  <c r="I13" i="10" s="1"/>
  <c r="N13" i="10" s="1"/>
  <c r="K12" i="10"/>
  <c r="L12" i="10" s="1"/>
  <c r="I12" i="10"/>
  <c r="H12" i="10"/>
  <c r="K11" i="10"/>
  <c r="H11" i="10"/>
  <c r="I11" i="10" s="1"/>
  <c r="K10" i="10"/>
  <c r="L10" i="10" s="1"/>
  <c r="I10" i="10"/>
  <c r="N10" i="10" s="1"/>
  <c r="H10" i="10"/>
  <c r="K9" i="10"/>
  <c r="I9" i="10"/>
  <c r="H9" i="10"/>
  <c r="K8" i="10"/>
  <c r="L8" i="10" s="1"/>
  <c r="I8" i="10"/>
  <c r="N8" i="10" s="1"/>
  <c r="H8" i="10"/>
  <c r="K7" i="10"/>
  <c r="L7" i="10" s="1"/>
  <c r="I7" i="10"/>
  <c r="H7" i="10"/>
  <c r="K6" i="10"/>
  <c r="L6" i="10" s="1"/>
  <c r="I6" i="10"/>
  <c r="H6" i="10"/>
  <c r="I3" i="10"/>
  <c r="K2" i="10"/>
  <c r="I2" i="10"/>
  <c r="L2" i="10" s="1"/>
  <c r="I1" i="10"/>
  <c r="C1" i="10"/>
  <c r="F1" i="10" s="1"/>
  <c r="K29" i="9"/>
  <c r="J29" i="9"/>
  <c r="K28" i="9"/>
  <c r="I28" i="9"/>
  <c r="K27" i="9"/>
  <c r="I27" i="9"/>
  <c r="I26" i="9"/>
  <c r="I25" i="9"/>
  <c r="I22" i="9"/>
  <c r="I21" i="9"/>
  <c r="L19" i="9"/>
  <c r="K19" i="9"/>
  <c r="H19" i="9"/>
  <c r="I19" i="9" s="1"/>
  <c r="K18" i="9"/>
  <c r="I18" i="9"/>
  <c r="L18" i="9" s="1"/>
  <c r="H18" i="9"/>
  <c r="K17" i="9"/>
  <c r="L17" i="9" s="1"/>
  <c r="H17" i="9"/>
  <c r="I17" i="9" s="1"/>
  <c r="K16" i="9"/>
  <c r="H16" i="9"/>
  <c r="I16" i="9" s="1"/>
  <c r="K15" i="9"/>
  <c r="H15" i="9"/>
  <c r="I15" i="9" s="1"/>
  <c r="N14" i="9"/>
  <c r="K14" i="9"/>
  <c r="I14" i="9"/>
  <c r="L14" i="9" s="1"/>
  <c r="H14" i="9"/>
  <c r="K13" i="9"/>
  <c r="L13" i="9" s="1"/>
  <c r="H13" i="9"/>
  <c r="I13" i="9" s="1"/>
  <c r="L12" i="9"/>
  <c r="K12" i="9"/>
  <c r="H12" i="9"/>
  <c r="I12" i="9" s="1"/>
  <c r="L11" i="9"/>
  <c r="K11" i="9"/>
  <c r="H11" i="9"/>
  <c r="I11" i="9" s="1"/>
  <c r="K10" i="9"/>
  <c r="I10" i="9"/>
  <c r="L10" i="9" s="1"/>
  <c r="H10" i="9"/>
  <c r="K9" i="9"/>
  <c r="L9" i="9" s="1"/>
  <c r="H9" i="9"/>
  <c r="I9" i="9" s="1"/>
  <c r="K8" i="9"/>
  <c r="H8" i="9"/>
  <c r="I8" i="9" s="1"/>
  <c r="L8" i="9" s="1"/>
  <c r="K7" i="9"/>
  <c r="H7" i="9"/>
  <c r="I7" i="9" s="1"/>
  <c r="K6" i="9"/>
  <c r="I6" i="9"/>
  <c r="H6" i="9"/>
  <c r="I3" i="9"/>
  <c r="L2" i="9"/>
  <c r="K2" i="9"/>
  <c r="I2" i="9"/>
  <c r="I1" i="9"/>
  <c r="F1" i="9"/>
  <c r="C1" i="9"/>
  <c r="K29" i="8"/>
  <c r="J29" i="8"/>
  <c r="K28" i="8"/>
  <c r="I28" i="8"/>
  <c r="K27" i="8"/>
  <c r="I27" i="8"/>
  <c r="I29" i="8" s="1"/>
  <c r="I26" i="8"/>
  <c r="I25" i="8"/>
  <c r="I22" i="8"/>
  <c r="I21" i="8"/>
  <c r="K19" i="8"/>
  <c r="L19" i="8" s="1"/>
  <c r="N19" i="8" s="1"/>
  <c r="I19" i="8"/>
  <c r="H19" i="8"/>
  <c r="K18" i="8"/>
  <c r="H18" i="8"/>
  <c r="I18" i="8" s="1"/>
  <c r="K17" i="8"/>
  <c r="I17" i="8"/>
  <c r="H17" i="8"/>
  <c r="K16" i="8"/>
  <c r="I16" i="8"/>
  <c r="H16" i="8"/>
  <c r="L15" i="8"/>
  <c r="K15" i="8"/>
  <c r="I15" i="8"/>
  <c r="H15" i="8"/>
  <c r="N14" i="8"/>
  <c r="K14" i="8"/>
  <c r="L14" i="8" s="1"/>
  <c r="I14" i="8"/>
  <c r="H14" i="8"/>
  <c r="K13" i="8"/>
  <c r="H13" i="8"/>
  <c r="I13" i="8" s="1"/>
  <c r="K12" i="8"/>
  <c r="I12" i="8"/>
  <c r="H12" i="8"/>
  <c r="L11" i="8"/>
  <c r="K11" i="8"/>
  <c r="I11" i="8"/>
  <c r="H11" i="8"/>
  <c r="N10" i="8"/>
  <c r="K10" i="8"/>
  <c r="L10" i="8" s="1"/>
  <c r="I10" i="8"/>
  <c r="H10" i="8"/>
  <c r="K9" i="8"/>
  <c r="H9" i="8"/>
  <c r="I9" i="8" s="1"/>
  <c r="K8" i="8"/>
  <c r="I8" i="8"/>
  <c r="H8" i="8"/>
  <c r="L7" i="8"/>
  <c r="K7" i="8"/>
  <c r="I7" i="8"/>
  <c r="H7" i="8"/>
  <c r="N6" i="8"/>
  <c r="K6" i="8"/>
  <c r="L6" i="8" s="1"/>
  <c r="I6" i="8"/>
  <c r="H6" i="8"/>
  <c r="I3" i="8"/>
  <c r="K2" i="8"/>
  <c r="I2" i="8"/>
  <c r="L2" i="8" s="1"/>
  <c r="I1" i="8"/>
  <c r="C1" i="8"/>
  <c r="F1" i="8" s="1"/>
  <c r="K29" i="7"/>
  <c r="J29" i="7"/>
  <c r="K28" i="7"/>
  <c r="I28" i="7"/>
  <c r="K27" i="7"/>
  <c r="I27" i="7"/>
  <c r="I26" i="7"/>
  <c r="H30" i="1" s="1"/>
  <c r="I25" i="7"/>
  <c r="I22" i="7"/>
  <c r="I21" i="7"/>
  <c r="L19" i="7"/>
  <c r="K19" i="7"/>
  <c r="H19" i="7"/>
  <c r="I19" i="7" s="1"/>
  <c r="N18" i="7"/>
  <c r="K18" i="7"/>
  <c r="I18" i="7"/>
  <c r="L18" i="7" s="1"/>
  <c r="H18" i="7"/>
  <c r="K17" i="7"/>
  <c r="L17" i="7" s="1"/>
  <c r="H17" i="7"/>
  <c r="I17" i="7" s="1"/>
  <c r="L16" i="7"/>
  <c r="K16" i="7"/>
  <c r="H16" i="7"/>
  <c r="I16" i="7" s="1"/>
  <c r="K15" i="7"/>
  <c r="H15" i="7"/>
  <c r="I15" i="7" s="1"/>
  <c r="K14" i="7"/>
  <c r="I14" i="7"/>
  <c r="H14" i="7"/>
  <c r="K13" i="7"/>
  <c r="L13" i="7" s="1"/>
  <c r="H13" i="7"/>
  <c r="I13" i="7" s="1"/>
  <c r="K12" i="7"/>
  <c r="H12" i="7"/>
  <c r="I12" i="7" s="1"/>
  <c r="L11" i="7"/>
  <c r="K11" i="7"/>
  <c r="H11" i="7"/>
  <c r="I11" i="7" s="1"/>
  <c r="N10" i="7"/>
  <c r="K10" i="7"/>
  <c r="I10" i="7"/>
  <c r="L10" i="7" s="1"/>
  <c r="H10" i="7"/>
  <c r="K9" i="7"/>
  <c r="L9" i="7" s="1"/>
  <c r="H9" i="7"/>
  <c r="I9" i="7" s="1"/>
  <c r="L8" i="7"/>
  <c r="K8" i="7"/>
  <c r="H8" i="7"/>
  <c r="I8" i="7" s="1"/>
  <c r="K7" i="7"/>
  <c r="H7" i="7"/>
  <c r="I7" i="7" s="1"/>
  <c r="K6" i="7"/>
  <c r="I6" i="7"/>
  <c r="H6" i="7"/>
  <c r="I3" i="7"/>
  <c r="L2" i="7"/>
  <c r="K2" i="7"/>
  <c r="I2" i="7"/>
  <c r="I1" i="7"/>
  <c r="F1" i="7"/>
  <c r="C1" i="7"/>
  <c r="K29" i="6"/>
  <c r="J29" i="6"/>
  <c r="K28" i="6"/>
  <c r="I28" i="6"/>
  <c r="K27" i="6"/>
  <c r="I27" i="6"/>
  <c r="I29" i="6" s="1"/>
  <c r="I26" i="6"/>
  <c r="I25" i="6"/>
  <c r="I22" i="6"/>
  <c r="I21" i="6"/>
  <c r="K19" i="6"/>
  <c r="L19" i="6" s="1"/>
  <c r="N19" i="6" s="1"/>
  <c r="I19" i="6"/>
  <c r="H19" i="6"/>
  <c r="K18" i="6"/>
  <c r="H18" i="6"/>
  <c r="I18" i="6" s="1"/>
  <c r="K17" i="6"/>
  <c r="I17" i="6"/>
  <c r="H17" i="6"/>
  <c r="K16" i="6"/>
  <c r="H16" i="6"/>
  <c r="I16" i="6" s="1"/>
  <c r="N15" i="6"/>
  <c r="K15" i="6"/>
  <c r="I15" i="6"/>
  <c r="L15" i="6" s="1"/>
  <c r="H15" i="6"/>
  <c r="K14" i="6"/>
  <c r="L14" i="6" s="1"/>
  <c r="H14" i="6"/>
  <c r="I14" i="6" s="1"/>
  <c r="K13" i="6"/>
  <c r="I13" i="6"/>
  <c r="L13" i="6" s="1"/>
  <c r="H13" i="6"/>
  <c r="K12" i="6"/>
  <c r="H12" i="6"/>
  <c r="I12" i="6" s="1"/>
  <c r="N11" i="6"/>
  <c r="K11" i="6"/>
  <c r="I11" i="6"/>
  <c r="L11" i="6" s="1"/>
  <c r="H11" i="6"/>
  <c r="K10" i="6"/>
  <c r="L10" i="6" s="1"/>
  <c r="H10" i="6"/>
  <c r="I10" i="6" s="1"/>
  <c r="K9" i="6"/>
  <c r="I9" i="6"/>
  <c r="L9" i="6" s="1"/>
  <c r="H9" i="6"/>
  <c r="K8" i="6"/>
  <c r="H8" i="6"/>
  <c r="I8" i="6" s="1"/>
  <c r="N7" i="6"/>
  <c r="K7" i="6"/>
  <c r="I7" i="6"/>
  <c r="L7" i="6" s="1"/>
  <c r="H7" i="6"/>
  <c r="K6" i="6"/>
  <c r="L6" i="6" s="1"/>
  <c r="H6" i="6"/>
  <c r="I6" i="6" s="1"/>
  <c r="I3" i="6"/>
  <c r="K2" i="6"/>
  <c r="I2" i="6"/>
  <c r="L2" i="6" s="1"/>
  <c r="I1" i="6"/>
  <c r="F1" i="6"/>
  <c r="C1" i="6"/>
  <c r="K29" i="5"/>
  <c r="J29" i="5"/>
  <c r="K28" i="5"/>
  <c r="I28" i="5"/>
  <c r="K27" i="5"/>
  <c r="I27" i="5"/>
  <c r="I29" i="5" s="1"/>
  <c r="I26" i="5"/>
  <c r="I25" i="5"/>
  <c r="I22" i="5"/>
  <c r="I21" i="5"/>
  <c r="K19" i="5"/>
  <c r="H19" i="5"/>
  <c r="I19" i="5" s="1"/>
  <c r="K18" i="5"/>
  <c r="L18" i="5" s="1"/>
  <c r="I18" i="5"/>
  <c r="N18" i="5" s="1"/>
  <c r="H18" i="5"/>
  <c r="K17" i="5"/>
  <c r="I17" i="5"/>
  <c r="F21" i="1" s="1"/>
  <c r="H17" i="5"/>
  <c r="K16" i="5"/>
  <c r="L16" i="5" s="1"/>
  <c r="I16" i="5"/>
  <c r="N16" i="5" s="1"/>
  <c r="H16" i="5"/>
  <c r="K15" i="5"/>
  <c r="H15" i="5"/>
  <c r="I15" i="5" s="1"/>
  <c r="K14" i="5"/>
  <c r="L14" i="5" s="1"/>
  <c r="I14" i="5"/>
  <c r="H14" i="5"/>
  <c r="K13" i="5"/>
  <c r="H13" i="5"/>
  <c r="I13" i="5" s="1"/>
  <c r="L13" i="5" s="1"/>
  <c r="N13" i="5" s="1"/>
  <c r="K12" i="5"/>
  <c r="L12" i="5" s="1"/>
  <c r="I12" i="5"/>
  <c r="H12" i="5"/>
  <c r="K11" i="5"/>
  <c r="H11" i="5"/>
  <c r="I11" i="5" s="1"/>
  <c r="K10" i="5"/>
  <c r="L10" i="5" s="1"/>
  <c r="I10" i="5"/>
  <c r="N10" i="5" s="1"/>
  <c r="H10" i="5"/>
  <c r="K9" i="5"/>
  <c r="I9" i="5"/>
  <c r="H9" i="5"/>
  <c r="K8" i="5"/>
  <c r="L8" i="5" s="1"/>
  <c r="I8" i="5"/>
  <c r="N8" i="5" s="1"/>
  <c r="H8" i="5"/>
  <c r="K7" i="5"/>
  <c r="H7" i="5"/>
  <c r="I7" i="5" s="1"/>
  <c r="K6" i="5"/>
  <c r="L6" i="5" s="1"/>
  <c r="I6" i="5"/>
  <c r="H6" i="5"/>
  <c r="I3" i="5"/>
  <c r="F6" i="1" s="1"/>
  <c r="L2" i="5"/>
  <c r="K2" i="5"/>
  <c r="I2" i="5"/>
  <c r="I1" i="5"/>
  <c r="F8" i="1" s="1"/>
  <c r="C1" i="5"/>
  <c r="F1" i="5" s="1"/>
  <c r="K29" i="4"/>
  <c r="J29" i="4"/>
  <c r="K28" i="4"/>
  <c r="I28" i="4"/>
  <c r="K27" i="4"/>
  <c r="I27" i="4"/>
  <c r="I29" i="4" s="1"/>
  <c r="I26" i="4"/>
  <c r="I25" i="4"/>
  <c r="I22" i="4"/>
  <c r="E26" i="1" s="1"/>
  <c r="I21" i="4"/>
  <c r="K19" i="4"/>
  <c r="H19" i="4"/>
  <c r="I19" i="4" s="1"/>
  <c r="E23" i="1" s="1"/>
  <c r="K18" i="4"/>
  <c r="I18" i="4"/>
  <c r="H18" i="4"/>
  <c r="K17" i="4"/>
  <c r="L17" i="4" s="1"/>
  <c r="H17" i="4"/>
  <c r="I17" i="4" s="1"/>
  <c r="K16" i="4"/>
  <c r="I16" i="4"/>
  <c r="H16" i="4"/>
  <c r="K15" i="4"/>
  <c r="H15" i="4"/>
  <c r="I15" i="4" s="1"/>
  <c r="K14" i="4"/>
  <c r="I14" i="4"/>
  <c r="H14" i="4"/>
  <c r="K13" i="4"/>
  <c r="L13" i="4" s="1"/>
  <c r="H13" i="4"/>
  <c r="I13" i="4" s="1"/>
  <c r="K12" i="4"/>
  <c r="I12" i="4"/>
  <c r="H12" i="4"/>
  <c r="K11" i="4"/>
  <c r="H11" i="4"/>
  <c r="I11" i="4" s="1"/>
  <c r="K10" i="4"/>
  <c r="I10" i="4"/>
  <c r="H10" i="4"/>
  <c r="K9" i="4"/>
  <c r="L9" i="4" s="1"/>
  <c r="H9" i="4"/>
  <c r="I9" i="4" s="1"/>
  <c r="K8" i="4"/>
  <c r="I8" i="4"/>
  <c r="H8" i="4"/>
  <c r="K7" i="4"/>
  <c r="H7" i="4"/>
  <c r="I7" i="4" s="1"/>
  <c r="N6" i="4"/>
  <c r="K6" i="4"/>
  <c r="I6" i="4"/>
  <c r="L6" i="4" s="1"/>
  <c r="H6" i="4"/>
  <c r="I3" i="4"/>
  <c r="K2" i="4"/>
  <c r="L2" i="4" s="1"/>
  <c r="I2" i="4"/>
  <c r="I1" i="4"/>
  <c r="C1" i="4"/>
  <c r="F1" i="4" s="1"/>
  <c r="D149" i="3"/>
  <c r="K29" i="3"/>
  <c r="J29" i="3"/>
  <c r="K28" i="3"/>
  <c r="I28" i="3"/>
  <c r="K27" i="3"/>
  <c r="I27" i="3"/>
  <c r="D32" i="1" s="1"/>
  <c r="B32" i="1" s="1"/>
  <c r="I26" i="3"/>
  <c r="D30" i="1" s="1"/>
  <c r="I25" i="3"/>
  <c r="I22" i="3"/>
  <c r="I21" i="3"/>
  <c r="L19" i="3"/>
  <c r="K19" i="3"/>
  <c r="H19" i="3"/>
  <c r="I19" i="3" s="1"/>
  <c r="N18" i="3"/>
  <c r="K18" i="3"/>
  <c r="I18" i="3"/>
  <c r="L18" i="3" s="1"/>
  <c r="H18" i="3"/>
  <c r="L17" i="3"/>
  <c r="K17" i="3"/>
  <c r="H17" i="3"/>
  <c r="I17" i="3" s="1"/>
  <c r="K16" i="3"/>
  <c r="H16" i="3"/>
  <c r="I16" i="3" s="1"/>
  <c r="K15" i="3"/>
  <c r="L15" i="3" s="1"/>
  <c r="H15" i="3"/>
  <c r="I15" i="3" s="1"/>
  <c r="K14" i="3"/>
  <c r="H14" i="3"/>
  <c r="I14" i="3" s="1"/>
  <c r="K13" i="3"/>
  <c r="L13" i="3" s="1"/>
  <c r="H13" i="3"/>
  <c r="I13" i="3" s="1"/>
  <c r="K12" i="3"/>
  <c r="I12" i="3"/>
  <c r="H12" i="3"/>
  <c r="K11" i="3"/>
  <c r="H11" i="3"/>
  <c r="I11" i="3" s="1"/>
  <c r="K10" i="3"/>
  <c r="H10" i="3"/>
  <c r="I10" i="3" s="1"/>
  <c r="L9" i="3"/>
  <c r="K9" i="3"/>
  <c r="H9" i="3"/>
  <c r="I9" i="3" s="1"/>
  <c r="K8" i="3"/>
  <c r="H8" i="3"/>
  <c r="I8" i="3" s="1"/>
  <c r="K7" i="3"/>
  <c r="L7" i="3" s="1"/>
  <c r="H7" i="3"/>
  <c r="I7" i="3" s="1"/>
  <c r="K6" i="3"/>
  <c r="H6" i="3"/>
  <c r="I6" i="3" s="1"/>
  <c r="I3" i="3"/>
  <c r="L2" i="3"/>
  <c r="K2" i="3"/>
  <c r="I2" i="3"/>
  <c r="I1" i="3"/>
  <c r="C1" i="3"/>
  <c r="F1" i="3" s="1"/>
  <c r="K29" i="2"/>
  <c r="J29" i="2"/>
  <c r="K28" i="2"/>
  <c r="I28" i="2"/>
  <c r="K27" i="2"/>
  <c r="I27" i="2"/>
  <c r="I26" i="2"/>
  <c r="I25" i="2"/>
  <c r="I22" i="2"/>
  <c r="I21" i="2"/>
  <c r="C25" i="1" s="1"/>
  <c r="K19" i="2"/>
  <c r="I19" i="2"/>
  <c r="H19" i="2"/>
  <c r="K18" i="2"/>
  <c r="L18" i="2" s="1"/>
  <c r="H18" i="2"/>
  <c r="I18" i="2" s="1"/>
  <c r="K17" i="2"/>
  <c r="I17" i="2"/>
  <c r="H17" i="2"/>
  <c r="K16" i="2"/>
  <c r="L16" i="2" s="1"/>
  <c r="H16" i="2"/>
  <c r="I16" i="2" s="1"/>
  <c r="K15" i="2"/>
  <c r="I15" i="2"/>
  <c r="H15" i="2"/>
  <c r="K14" i="2"/>
  <c r="L14" i="2" s="1"/>
  <c r="H14" i="2"/>
  <c r="I14" i="2" s="1"/>
  <c r="K13" i="2"/>
  <c r="I13" i="2"/>
  <c r="H13" i="2"/>
  <c r="K12" i="2"/>
  <c r="L12" i="2" s="1"/>
  <c r="H12" i="2"/>
  <c r="I12" i="2" s="1"/>
  <c r="K11" i="2"/>
  <c r="I11" i="2"/>
  <c r="C15" i="1" s="1"/>
  <c r="H11" i="2"/>
  <c r="K10" i="2"/>
  <c r="L10" i="2" s="1"/>
  <c r="H10" i="2"/>
  <c r="I10" i="2" s="1"/>
  <c r="K9" i="2"/>
  <c r="I9" i="2"/>
  <c r="C13" i="1" s="1"/>
  <c r="H9" i="2"/>
  <c r="K8" i="2"/>
  <c r="L8" i="2" s="1"/>
  <c r="H8" i="2"/>
  <c r="I8" i="2" s="1"/>
  <c r="K7" i="2"/>
  <c r="H7" i="2"/>
  <c r="I7" i="2" s="1"/>
  <c r="K6" i="2"/>
  <c r="I6" i="2"/>
  <c r="H6" i="2"/>
  <c r="D4" i="2"/>
  <c r="D5" i="2" s="1"/>
  <c r="D6" i="2" s="1"/>
  <c r="D7" i="2" s="1"/>
  <c r="D8" i="2" s="1"/>
  <c r="I3" i="2"/>
  <c r="D3" i="2"/>
  <c r="K2" i="2"/>
  <c r="L2" i="2" s="1"/>
  <c r="I2" i="2"/>
  <c r="I1" i="2"/>
  <c r="C1" i="2"/>
  <c r="F1" i="2" s="1"/>
  <c r="G43" i="1"/>
  <c r="L42" i="1"/>
  <c r="L43" i="1" s="1"/>
  <c r="K42" i="1"/>
  <c r="K43" i="1" s="1"/>
  <c r="H42" i="1"/>
  <c r="H43" i="1" s="1"/>
  <c r="G42" i="1"/>
  <c r="D42" i="1"/>
  <c r="C42" i="1"/>
  <c r="C43" i="1" s="1"/>
  <c r="O37" i="1"/>
  <c r="O35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 s="1"/>
  <c r="N32" i="1"/>
  <c r="M32" i="1"/>
  <c r="L32" i="1"/>
  <c r="K32" i="1"/>
  <c r="J32" i="1"/>
  <c r="J43" i="1" s="1"/>
  <c r="I32" i="1"/>
  <c r="H32" i="1"/>
  <c r="G32" i="1"/>
  <c r="F32" i="1"/>
  <c r="E32" i="1"/>
  <c r="C32" i="1"/>
  <c r="R30" i="1"/>
  <c r="M30" i="1"/>
  <c r="L30" i="1"/>
  <c r="K30" i="1"/>
  <c r="J30" i="1"/>
  <c r="I30" i="1"/>
  <c r="G30" i="1"/>
  <c r="F30" i="1"/>
  <c r="B30" i="1" s="1"/>
  <c r="E30" i="1"/>
  <c r="C30" i="1"/>
  <c r="R29" i="1"/>
  <c r="N29" i="1"/>
  <c r="M29" i="1"/>
  <c r="M42" i="1" s="1"/>
  <c r="M43" i="1" s="1"/>
  <c r="L29" i="1"/>
  <c r="K29" i="1"/>
  <c r="J29" i="1"/>
  <c r="J42" i="1" s="1"/>
  <c r="I29" i="1"/>
  <c r="I42" i="1" s="1"/>
  <c r="I43" i="1" s="1"/>
  <c r="H29" i="1"/>
  <c r="G29" i="1"/>
  <c r="F29" i="1"/>
  <c r="E29" i="1"/>
  <c r="E42" i="1" s="1"/>
  <c r="E43" i="1" s="1"/>
  <c r="D29" i="1"/>
  <c r="C29" i="1"/>
  <c r="N26" i="1"/>
  <c r="L26" i="1"/>
  <c r="K26" i="1"/>
  <c r="J26" i="1"/>
  <c r="I26" i="1"/>
  <c r="H26" i="1"/>
  <c r="G26" i="1"/>
  <c r="F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N23" i="1"/>
  <c r="M23" i="1"/>
  <c r="L23" i="1"/>
  <c r="J23" i="1"/>
  <c r="I23" i="1"/>
  <c r="H23" i="1"/>
  <c r="G23" i="1"/>
  <c r="D23" i="1"/>
  <c r="C23" i="1"/>
  <c r="N22" i="1"/>
  <c r="M22" i="1"/>
  <c r="L22" i="1"/>
  <c r="K22" i="1"/>
  <c r="J22" i="1"/>
  <c r="H22" i="1"/>
  <c r="F22" i="1"/>
  <c r="D22" i="1"/>
  <c r="R21" i="1"/>
  <c r="N21" i="1"/>
  <c r="M21" i="1"/>
  <c r="L21" i="1"/>
  <c r="K21" i="1"/>
  <c r="J21" i="1"/>
  <c r="H21" i="1"/>
  <c r="D21" i="1"/>
  <c r="C21" i="1"/>
  <c r="R20" i="1"/>
  <c r="N20" i="1"/>
  <c r="M20" i="1"/>
  <c r="L20" i="1"/>
  <c r="K20" i="1"/>
  <c r="J20" i="1"/>
  <c r="I20" i="1"/>
  <c r="H20" i="1"/>
  <c r="F20" i="1"/>
  <c r="C20" i="1"/>
  <c r="R19" i="1"/>
  <c r="N19" i="1"/>
  <c r="M19" i="1"/>
  <c r="L19" i="1"/>
  <c r="K19" i="1"/>
  <c r="J19" i="1"/>
  <c r="I19" i="1"/>
  <c r="H19" i="1"/>
  <c r="G19" i="1"/>
  <c r="D19" i="1"/>
  <c r="C19" i="1"/>
  <c r="R18" i="1"/>
  <c r="N18" i="1"/>
  <c r="M18" i="1"/>
  <c r="L18" i="1"/>
  <c r="K18" i="1"/>
  <c r="J18" i="1"/>
  <c r="I18" i="1"/>
  <c r="H18" i="1"/>
  <c r="G18" i="1"/>
  <c r="F18" i="1"/>
  <c r="D18" i="1"/>
  <c r="C18" i="1"/>
  <c r="R17" i="1"/>
  <c r="N17" i="1"/>
  <c r="M17" i="1"/>
  <c r="L17" i="1"/>
  <c r="K17" i="1"/>
  <c r="J17" i="1"/>
  <c r="H17" i="1"/>
  <c r="G17" i="1"/>
  <c r="D17" i="1"/>
  <c r="C17" i="1"/>
  <c r="R16" i="1"/>
  <c r="N16" i="1"/>
  <c r="L16" i="1"/>
  <c r="K16" i="1"/>
  <c r="J16" i="1"/>
  <c r="I16" i="1"/>
  <c r="G16" i="1"/>
  <c r="F16" i="1"/>
  <c r="R15" i="1"/>
  <c r="N15" i="1"/>
  <c r="M15" i="1"/>
  <c r="L15" i="1"/>
  <c r="K15" i="1"/>
  <c r="J15" i="1"/>
  <c r="I15" i="1"/>
  <c r="H15" i="1"/>
  <c r="G15" i="1"/>
  <c r="R14" i="1"/>
  <c r="N14" i="1"/>
  <c r="M14" i="1"/>
  <c r="L14" i="1"/>
  <c r="K14" i="1"/>
  <c r="J14" i="1"/>
  <c r="I14" i="1"/>
  <c r="H14" i="1"/>
  <c r="G14" i="1"/>
  <c r="F14" i="1"/>
  <c r="R13" i="1"/>
  <c r="N13" i="1"/>
  <c r="N35" i="1" s="1"/>
  <c r="M13" i="1"/>
  <c r="L13" i="1"/>
  <c r="K13" i="1"/>
  <c r="J13" i="1"/>
  <c r="H13" i="1"/>
  <c r="F13" i="1"/>
  <c r="D13" i="1"/>
  <c r="R12" i="1"/>
  <c r="N12" i="1"/>
  <c r="M12" i="1"/>
  <c r="L12" i="1"/>
  <c r="K12" i="1"/>
  <c r="J12" i="1"/>
  <c r="I12" i="1"/>
  <c r="H12" i="1"/>
  <c r="F12" i="1"/>
  <c r="R11" i="1"/>
  <c r="N11" i="1"/>
  <c r="M11" i="1"/>
  <c r="K11" i="1"/>
  <c r="J11" i="1"/>
  <c r="I11" i="1"/>
  <c r="H11" i="1"/>
  <c r="G11" i="1"/>
  <c r="F11" i="1"/>
  <c r="E11" i="1"/>
  <c r="D11" i="1"/>
  <c r="R10" i="1"/>
  <c r="N10" i="1"/>
  <c r="M10" i="1"/>
  <c r="L10" i="1"/>
  <c r="K10" i="1"/>
  <c r="J10" i="1"/>
  <c r="I10" i="1"/>
  <c r="H10" i="1"/>
  <c r="G10" i="1"/>
  <c r="F10" i="1"/>
  <c r="E10" i="1"/>
  <c r="D10" i="1"/>
  <c r="R8" i="1"/>
  <c r="N8" i="1"/>
  <c r="M8" i="1"/>
  <c r="L8" i="1"/>
  <c r="K8" i="1"/>
  <c r="J8" i="1"/>
  <c r="I8" i="1"/>
  <c r="H8" i="1"/>
  <c r="G8" i="1"/>
  <c r="E8" i="1"/>
  <c r="D8" i="1"/>
  <c r="C8" i="1"/>
  <c r="N6" i="1"/>
  <c r="M6" i="1"/>
  <c r="K6" i="1"/>
  <c r="J6" i="1"/>
  <c r="I6" i="1"/>
  <c r="H6" i="1"/>
  <c r="G6" i="1"/>
  <c r="E6" i="1"/>
  <c r="B6" i="1" s="1"/>
  <c r="D6" i="1"/>
  <c r="C6" i="1"/>
  <c r="AE5" i="1"/>
  <c r="AA5" i="1"/>
  <c r="AA22" i="1" s="1"/>
  <c r="W5" i="1"/>
  <c r="N5" i="1"/>
  <c r="M5" i="1"/>
  <c r="L5" i="1"/>
  <c r="K5" i="1"/>
  <c r="J5" i="1"/>
  <c r="J35" i="1" s="1"/>
  <c r="I5" i="1"/>
  <c r="Z5" i="1" s="1"/>
  <c r="H5" i="1"/>
  <c r="G5" i="1"/>
  <c r="X5" i="1" s="1"/>
  <c r="F5" i="1"/>
  <c r="E5" i="1"/>
  <c r="D5" i="1"/>
  <c r="C5" i="1"/>
  <c r="N4" i="1"/>
  <c r="M4" i="1"/>
  <c r="L4" i="1"/>
  <c r="J4" i="1"/>
  <c r="I4" i="1"/>
  <c r="H4" i="1"/>
  <c r="F4" i="1"/>
  <c r="E4" i="1"/>
  <c r="D4" i="1"/>
  <c r="L19" i="5" l="1"/>
  <c r="F23" i="1"/>
  <c r="N19" i="5"/>
  <c r="Z22" i="1"/>
  <c r="Z20" i="1"/>
  <c r="Z19" i="1"/>
  <c r="Z18" i="1"/>
  <c r="Z17" i="1"/>
  <c r="Z10" i="1"/>
  <c r="Z12" i="1"/>
  <c r="Z16" i="1"/>
  <c r="Z21" i="1"/>
  <c r="Z11" i="1"/>
  <c r="Z15" i="1"/>
  <c r="Z14" i="1"/>
  <c r="Z13" i="1"/>
  <c r="N16" i="3"/>
  <c r="L16" i="3"/>
  <c r="D20" i="1"/>
  <c r="B20" i="1" s="1"/>
  <c r="M35" i="1"/>
  <c r="B8" i="1"/>
  <c r="J39" i="1"/>
  <c r="J37" i="1"/>
  <c r="J40" i="1" s="1"/>
  <c r="N13" i="8"/>
  <c r="L18" i="8"/>
  <c r="N18" i="8" s="1"/>
  <c r="I22" i="1"/>
  <c r="X22" i="1"/>
  <c r="X15" i="1"/>
  <c r="X14" i="1"/>
  <c r="X13" i="1"/>
  <c r="X17" i="1"/>
  <c r="X12" i="1"/>
  <c r="X16" i="1"/>
  <c r="X20" i="1"/>
  <c r="X18" i="1"/>
  <c r="X10" i="1"/>
  <c r="X11" i="1"/>
  <c r="X19" i="1"/>
  <c r="X21" i="1"/>
  <c r="N39" i="1"/>
  <c r="N37" i="1"/>
  <c r="N40" i="1" s="1"/>
  <c r="L8" i="3"/>
  <c r="N8" i="3" s="1"/>
  <c r="D12" i="1"/>
  <c r="D35" i="1" s="1"/>
  <c r="L11" i="5"/>
  <c r="F15" i="1"/>
  <c r="F35" i="1" s="1"/>
  <c r="N11" i="5"/>
  <c r="L18" i="6"/>
  <c r="N18" i="6" s="1"/>
  <c r="G22" i="1"/>
  <c r="W21" i="1"/>
  <c r="W20" i="1"/>
  <c r="W19" i="1"/>
  <c r="W18" i="1"/>
  <c r="W17" i="1"/>
  <c r="W16" i="1"/>
  <c r="W15" i="1"/>
  <c r="W14" i="1"/>
  <c r="W13" i="1"/>
  <c r="W12" i="1"/>
  <c r="W11" i="1"/>
  <c r="W10" i="1"/>
  <c r="N11" i="3"/>
  <c r="I29" i="3"/>
  <c r="L12" i="4"/>
  <c r="E16" i="1"/>
  <c r="N12" i="7"/>
  <c r="L12" i="7"/>
  <c r="N14" i="2"/>
  <c r="C35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7" i="1" s="1"/>
  <c r="L8" i="4"/>
  <c r="E12" i="1"/>
  <c r="E35" i="1" s="1"/>
  <c r="L19" i="10"/>
  <c r="N19" i="10"/>
  <c r="W22" i="1"/>
  <c r="N8" i="2"/>
  <c r="N10" i="2"/>
  <c r="N12" i="2"/>
  <c r="N18" i="2"/>
  <c r="B25" i="1"/>
  <c r="E19" i="1"/>
  <c r="B19" i="1" s="1"/>
  <c r="N9" i="5"/>
  <c r="L9" i="5"/>
  <c r="N8" i="6"/>
  <c r="L16" i="11"/>
  <c r="N16" i="11" s="1"/>
  <c r="U5" i="1"/>
  <c r="C10" i="1"/>
  <c r="B10" i="1" s="1"/>
  <c r="G12" i="1"/>
  <c r="C16" i="1"/>
  <c r="F19" i="1"/>
  <c r="L6" i="2"/>
  <c r="N6" i="2" s="1"/>
  <c r="N7" i="3"/>
  <c r="L11" i="3"/>
  <c r="L12" i="3"/>
  <c r="N12" i="3" s="1"/>
  <c r="N15" i="3"/>
  <c r="L7" i="4"/>
  <c r="N7" i="4" s="1"/>
  <c r="N8" i="4"/>
  <c r="L10" i="4"/>
  <c r="N10" i="4" s="1"/>
  <c r="E14" i="1"/>
  <c r="L11" i="4"/>
  <c r="N12" i="4"/>
  <c r="L14" i="4"/>
  <c r="N14" i="4" s="1"/>
  <c r="E18" i="1"/>
  <c r="B18" i="1" s="1"/>
  <c r="L15" i="4"/>
  <c r="N15" i="4" s="1"/>
  <c r="L18" i="4"/>
  <c r="N18" i="4" s="1"/>
  <c r="E22" i="1"/>
  <c r="L19" i="4"/>
  <c r="L8" i="6"/>
  <c r="N9" i="6"/>
  <c r="L12" i="6"/>
  <c r="N13" i="6"/>
  <c r="L16" i="6"/>
  <c r="N16" i="6" s="1"/>
  <c r="N7" i="7"/>
  <c r="L7" i="7"/>
  <c r="L14" i="7"/>
  <c r="N14" i="7"/>
  <c r="L9" i="8"/>
  <c r="N9" i="8" s="1"/>
  <c r="I13" i="1"/>
  <c r="I35" i="1" s="1"/>
  <c r="N16" i="9"/>
  <c r="L16" i="9"/>
  <c r="L11" i="10"/>
  <c r="N11" i="10"/>
  <c r="N12" i="11"/>
  <c r="L12" i="11"/>
  <c r="L19" i="11"/>
  <c r="N19" i="11"/>
  <c r="AE21" i="1"/>
  <c r="AE20" i="1"/>
  <c r="AE19" i="1"/>
  <c r="AE18" i="1"/>
  <c r="AE17" i="1"/>
  <c r="AE16" i="1"/>
  <c r="AE15" i="1"/>
  <c r="AE14" i="1"/>
  <c r="AE13" i="1"/>
  <c r="AE12" i="1"/>
  <c r="AE11" i="1"/>
  <c r="AE10" i="1"/>
  <c r="AE7" i="1" s="1"/>
  <c r="B26" i="1"/>
  <c r="B27" i="1" s="1"/>
  <c r="L16" i="4"/>
  <c r="N16" i="4" s="1"/>
  <c r="E20" i="1"/>
  <c r="N17" i="6"/>
  <c r="L13" i="8"/>
  <c r="I17" i="1"/>
  <c r="H35" i="1"/>
  <c r="AB5" i="1"/>
  <c r="D43" i="1"/>
  <c r="B43" i="1" s="1"/>
  <c r="N16" i="2"/>
  <c r="N10" i="3"/>
  <c r="L10" i="3"/>
  <c r="N11" i="4"/>
  <c r="E15" i="1"/>
  <c r="N19" i="4"/>
  <c r="L17" i="5"/>
  <c r="N17" i="5" s="1"/>
  <c r="N12" i="6"/>
  <c r="N15" i="7"/>
  <c r="L15" i="7"/>
  <c r="L7" i="11"/>
  <c r="N7" i="11"/>
  <c r="Y5" i="1"/>
  <c r="AC5" i="1"/>
  <c r="C11" i="1"/>
  <c r="B11" i="1" s="1"/>
  <c r="G13" i="1"/>
  <c r="B13" i="1" s="1"/>
  <c r="C14" i="1"/>
  <c r="H16" i="1"/>
  <c r="C4" i="1"/>
  <c r="G4" i="1"/>
  <c r="K4" i="1"/>
  <c r="B5" i="1"/>
  <c r="B4" i="1" s="1"/>
  <c r="V5" i="1"/>
  <c r="AD5" i="1"/>
  <c r="L11" i="1"/>
  <c r="L35" i="1" s="1"/>
  <c r="C12" i="1"/>
  <c r="B12" i="1" s="1"/>
  <c r="D14" i="1"/>
  <c r="D15" i="1"/>
  <c r="B15" i="1" s="1"/>
  <c r="D16" i="1"/>
  <c r="F17" i="1"/>
  <c r="G20" i="1"/>
  <c r="G21" i="1"/>
  <c r="B21" i="1" s="1"/>
  <c r="C22" i="1"/>
  <c r="B22" i="1" s="1"/>
  <c r="AE22" i="1"/>
  <c r="K23" i="1"/>
  <c r="B23" i="1" s="1"/>
  <c r="B29" i="1"/>
  <c r="F42" i="1"/>
  <c r="F43" i="1" s="1"/>
  <c r="N42" i="1"/>
  <c r="N43" i="1" s="1"/>
  <c r="L7" i="2"/>
  <c r="N7" i="2" s="1"/>
  <c r="L9" i="2"/>
  <c r="N9" i="2" s="1"/>
  <c r="L11" i="2"/>
  <c r="N11" i="2" s="1"/>
  <c r="L13" i="2"/>
  <c r="N13" i="2" s="1"/>
  <c r="L15" i="2"/>
  <c r="N15" i="2" s="1"/>
  <c r="L17" i="2"/>
  <c r="N17" i="2" s="1"/>
  <c r="L19" i="2"/>
  <c r="N19" i="2" s="1"/>
  <c r="L6" i="3"/>
  <c r="N14" i="3"/>
  <c r="L14" i="3"/>
  <c r="N9" i="4"/>
  <c r="E13" i="1"/>
  <c r="N13" i="4"/>
  <c r="E17" i="1"/>
  <c r="B17" i="1" s="1"/>
  <c r="N17" i="4"/>
  <c r="E21" i="1"/>
  <c r="L7" i="5"/>
  <c r="N7" i="5" s="1"/>
  <c r="L15" i="5"/>
  <c r="N15" i="5" s="1"/>
  <c r="N6" i="6"/>
  <c r="N10" i="6"/>
  <c r="N14" i="6"/>
  <c r="L6" i="7"/>
  <c r="E1" i="7" s="1"/>
  <c r="G1" i="7" s="1"/>
  <c r="N17" i="8"/>
  <c r="I21" i="1"/>
  <c r="N17" i="10"/>
  <c r="L17" i="10"/>
  <c r="L12" i="12"/>
  <c r="N12" i="12"/>
  <c r="M16" i="1"/>
  <c r="N9" i="3"/>
  <c r="N13" i="3"/>
  <c r="N17" i="3"/>
  <c r="N19" i="3"/>
  <c r="N12" i="5"/>
  <c r="N11" i="7"/>
  <c r="N19" i="7"/>
  <c r="I29" i="7"/>
  <c r="N7" i="8"/>
  <c r="N8" i="8"/>
  <c r="N11" i="8"/>
  <c r="N15" i="8"/>
  <c r="N16" i="8"/>
  <c r="N7" i="9"/>
  <c r="N15" i="9"/>
  <c r="L15" i="9"/>
  <c r="N8" i="11"/>
  <c r="L8" i="11"/>
  <c r="L15" i="11"/>
  <c r="N15" i="11"/>
  <c r="I29" i="2"/>
  <c r="N6" i="5"/>
  <c r="N14" i="5"/>
  <c r="N8" i="7"/>
  <c r="N16" i="7"/>
  <c r="E1" i="8"/>
  <c r="G1" i="8" s="1"/>
  <c r="L16" i="8"/>
  <c r="L7" i="9"/>
  <c r="N6" i="10"/>
  <c r="L11" i="11"/>
  <c r="N11" i="11"/>
  <c r="N6" i="12"/>
  <c r="L17" i="6"/>
  <c r="E1" i="6" s="1"/>
  <c r="G1" i="6" s="1"/>
  <c r="L8" i="8"/>
  <c r="L12" i="8"/>
  <c r="N12" i="8" s="1"/>
  <c r="L6" i="9"/>
  <c r="E1" i="9" s="1"/>
  <c r="G1" i="9" s="1"/>
  <c r="N10" i="9"/>
  <c r="N12" i="9"/>
  <c r="N18" i="9"/>
  <c r="N6" i="11"/>
  <c r="L6" i="11"/>
  <c r="L10" i="11"/>
  <c r="N10" i="11" s="1"/>
  <c r="N14" i="11"/>
  <c r="L14" i="11"/>
  <c r="L18" i="11"/>
  <c r="N18" i="11" s="1"/>
  <c r="G1" i="13"/>
  <c r="N9" i="7"/>
  <c r="N13" i="7"/>
  <c r="N17" i="7"/>
  <c r="N8" i="9"/>
  <c r="N9" i="9"/>
  <c r="N11" i="9"/>
  <c r="N19" i="9"/>
  <c r="I29" i="9"/>
  <c r="N7" i="10"/>
  <c r="L9" i="10"/>
  <c r="N9" i="10" s="1"/>
  <c r="N8" i="12"/>
  <c r="N10" i="12"/>
  <c r="L10" i="12"/>
  <c r="L18" i="12"/>
  <c r="E1" i="12" s="1"/>
  <c r="G1" i="12" s="1"/>
  <c r="L17" i="8"/>
  <c r="N12" i="10"/>
  <c r="N13" i="12"/>
  <c r="N6" i="13"/>
  <c r="N8" i="13"/>
  <c r="N10" i="13"/>
  <c r="N12" i="13"/>
  <c r="N14" i="13"/>
  <c r="N16" i="13"/>
  <c r="N13" i="9"/>
  <c r="N17" i="9"/>
  <c r="N14" i="10"/>
  <c r="I29" i="11"/>
  <c r="N7" i="12"/>
  <c r="N15" i="12"/>
  <c r="E1" i="13"/>
  <c r="N7" i="13"/>
  <c r="N9" i="13"/>
  <c r="N11" i="13"/>
  <c r="N13" i="13"/>
  <c r="N15" i="13"/>
  <c r="N17" i="13"/>
  <c r="N19" i="13"/>
  <c r="I37" i="1" l="1"/>
  <c r="I40" i="1" s="1"/>
  <c r="I39" i="1"/>
  <c r="D37" i="1"/>
  <c r="D40" i="1" s="1"/>
  <c r="D39" i="1"/>
  <c r="L37" i="1"/>
  <c r="L40" i="1" s="1"/>
  <c r="L39" i="1"/>
  <c r="N25" i="4"/>
  <c r="L25" i="4" s="1"/>
  <c r="E37" i="1"/>
  <c r="E40" i="1" s="1"/>
  <c r="E39" i="1"/>
  <c r="N25" i="8"/>
  <c r="L25" i="8" s="1"/>
  <c r="N25" i="2"/>
  <c r="L25" i="2" s="1"/>
  <c r="F39" i="1"/>
  <c r="F37" i="1"/>
  <c r="F40" i="1" s="1"/>
  <c r="G35" i="1"/>
  <c r="E1" i="5"/>
  <c r="G1" i="5" s="1"/>
  <c r="N25" i="5"/>
  <c r="L25" i="5" s="1"/>
  <c r="V21" i="1"/>
  <c r="V12" i="1"/>
  <c r="V11" i="1"/>
  <c r="V10" i="1"/>
  <c r="V15" i="1"/>
  <c r="V14" i="1"/>
  <c r="V13" i="1"/>
  <c r="V16" i="1"/>
  <c r="V20" i="1"/>
  <c r="V18" i="1"/>
  <c r="V19" i="1"/>
  <c r="V17" i="1"/>
  <c r="V22" i="1"/>
  <c r="H37" i="1"/>
  <c r="H40" i="1" s="1"/>
  <c r="H39" i="1"/>
  <c r="B16" i="1"/>
  <c r="W7" i="1"/>
  <c r="K35" i="1"/>
  <c r="N25" i="13"/>
  <c r="L25" i="13" s="1"/>
  <c r="N25" i="11"/>
  <c r="L25" i="11" s="1"/>
  <c r="N18" i="12"/>
  <c r="E1" i="10"/>
  <c r="G1" i="10" s="1"/>
  <c r="E1" i="3"/>
  <c r="G1" i="3" s="1"/>
  <c r="P2" i="1"/>
  <c r="P19" i="1" s="1"/>
  <c r="N6" i="9"/>
  <c r="N25" i="9" s="1"/>
  <c r="L25" i="9" s="1"/>
  <c r="N6" i="7"/>
  <c r="N25" i="7" s="1"/>
  <c r="L25" i="7" s="1"/>
  <c r="N25" i="6"/>
  <c r="L25" i="6" s="1"/>
  <c r="N6" i="3"/>
  <c r="N25" i="3" s="1"/>
  <c r="L25" i="3" s="1"/>
  <c r="AC15" i="1"/>
  <c r="AC14" i="1"/>
  <c r="AC13" i="1"/>
  <c r="AC22" i="1"/>
  <c r="AC20" i="1"/>
  <c r="AC19" i="1"/>
  <c r="AC18" i="1"/>
  <c r="AC21" i="1"/>
  <c r="AC11" i="1"/>
  <c r="AC16" i="1"/>
  <c r="AC10" i="1"/>
  <c r="AC17" i="1"/>
  <c r="AC12" i="1"/>
  <c r="B42" i="1"/>
  <c r="E1" i="4"/>
  <c r="G1" i="4" s="1"/>
  <c r="N25" i="12"/>
  <c r="L25" i="12" s="1"/>
  <c r="AD16" i="1"/>
  <c r="AD10" i="1"/>
  <c r="AD21" i="1"/>
  <c r="AD12" i="1"/>
  <c r="AD22" i="1"/>
  <c r="AD20" i="1"/>
  <c r="AD19" i="1"/>
  <c r="AD18" i="1"/>
  <c r="AD17" i="1"/>
  <c r="AD11" i="1"/>
  <c r="AD15" i="1"/>
  <c r="AD14" i="1"/>
  <c r="AD13" i="1"/>
  <c r="U22" i="1"/>
  <c r="U20" i="1"/>
  <c r="U19" i="1"/>
  <c r="U18" i="1"/>
  <c r="U17" i="1"/>
  <c r="U12" i="1"/>
  <c r="U11" i="1"/>
  <c r="U15" i="1"/>
  <c r="U14" i="1"/>
  <c r="U16" i="1"/>
  <c r="U21" i="1"/>
  <c r="U10" i="1"/>
  <c r="U13" i="1"/>
  <c r="C37" i="1"/>
  <c r="C40" i="1" s="1"/>
  <c r="C39" i="1"/>
  <c r="M37" i="1"/>
  <c r="M40" i="1" s="1"/>
  <c r="M39" i="1"/>
  <c r="E1" i="11"/>
  <c r="G1" i="11" s="1"/>
  <c r="N25" i="10"/>
  <c r="L25" i="10" s="1"/>
  <c r="P22" i="1"/>
  <c r="B14" i="1"/>
  <c r="B35" i="1" s="1"/>
  <c r="Y16" i="1"/>
  <c r="Y10" i="1"/>
  <c r="Y15" i="1"/>
  <c r="Y14" i="1"/>
  <c r="Y13" i="1"/>
  <c r="Y22" i="1"/>
  <c r="Y20" i="1"/>
  <c r="Y19" i="1"/>
  <c r="Y18" i="1"/>
  <c r="Y17" i="1"/>
  <c r="Y21" i="1"/>
  <c r="Y12" i="1"/>
  <c r="Y11" i="1"/>
  <c r="AB22" i="1"/>
  <c r="AB21" i="1"/>
  <c r="AB12" i="1"/>
  <c r="AB11" i="1"/>
  <c r="AB20" i="1"/>
  <c r="AB19" i="1"/>
  <c r="AB17" i="1"/>
  <c r="AB15" i="1"/>
  <c r="AB14" i="1"/>
  <c r="AB13" i="1"/>
  <c r="AB16" i="1"/>
  <c r="AB10" i="1"/>
  <c r="AB18" i="1"/>
  <c r="E1" i="2"/>
  <c r="G1" i="2" s="1"/>
  <c r="X7" i="1"/>
  <c r="Z7" i="1"/>
  <c r="J15" i="13" l="1"/>
  <c r="J15" i="10"/>
  <c r="J15" i="11"/>
  <c r="J15" i="9"/>
  <c r="J15" i="8"/>
  <c r="J15" i="4"/>
  <c r="J15" i="7"/>
  <c r="J15" i="5"/>
  <c r="J15" i="6"/>
  <c r="J15" i="3"/>
  <c r="Q19" i="1"/>
  <c r="J15" i="2"/>
  <c r="J15" i="12"/>
  <c r="B39" i="1"/>
  <c r="B37" i="1"/>
  <c r="B40" i="1" s="1"/>
  <c r="AD7" i="1"/>
  <c r="P16" i="1"/>
  <c r="P13" i="1"/>
  <c r="Y7" i="1"/>
  <c r="P17" i="1"/>
  <c r="U7" i="1"/>
  <c r="V7" i="1"/>
  <c r="P15" i="1"/>
  <c r="P23" i="1"/>
  <c r="J18" i="11"/>
  <c r="J18" i="12"/>
  <c r="J18" i="8"/>
  <c r="J18" i="13"/>
  <c r="J18" i="10"/>
  <c r="J18" i="6"/>
  <c r="J18" i="9"/>
  <c r="J18" i="7"/>
  <c r="J18" i="3"/>
  <c r="J18" i="2"/>
  <c r="J18" i="5"/>
  <c r="J18" i="4"/>
  <c r="Q22" i="1"/>
  <c r="P35" i="1"/>
  <c r="P32" i="1"/>
  <c r="P30" i="1"/>
  <c r="Q30" i="1" s="1"/>
  <c r="P29" i="1"/>
  <c r="Q29" i="1" s="1"/>
  <c r="P33" i="1"/>
  <c r="P5" i="1"/>
  <c r="AB7" i="1"/>
  <c r="K37" i="1"/>
  <c r="K40" i="1" s="1"/>
  <c r="K39" i="1"/>
  <c r="P21" i="1"/>
  <c r="P20" i="1"/>
  <c r="P8" i="1"/>
  <c r="P10" i="1"/>
  <c r="P14" i="1"/>
  <c r="AC7" i="1"/>
  <c r="P12" i="1"/>
  <c r="P11" i="1"/>
  <c r="G37" i="1"/>
  <c r="G40" i="1" s="1"/>
  <c r="G39" i="1"/>
  <c r="P18" i="1"/>
  <c r="J2" i="13" l="1"/>
  <c r="J2" i="10"/>
  <c r="J2" i="12"/>
  <c r="J2" i="11"/>
  <c r="J2" i="8"/>
  <c r="J2" i="7"/>
  <c r="J2" i="4"/>
  <c r="J2" i="9"/>
  <c r="J2" i="5"/>
  <c r="J2" i="2"/>
  <c r="J2" i="6"/>
  <c r="J2" i="3"/>
  <c r="T5" i="1"/>
  <c r="J11" i="13"/>
  <c r="J11" i="10"/>
  <c r="J11" i="12"/>
  <c r="J11" i="11"/>
  <c r="J11" i="9"/>
  <c r="J11" i="8"/>
  <c r="J11" i="4"/>
  <c r="J11" i="7"/>
  <c r="J11" i="5"/>
  <c r="J11" i="6"/>
  <c r="J11" i="3"/>
  <c r="J11" i="2"/>
  <c r="Q15" i="1"/>
  <c r="J10" i="11"/>
  <c r="J10" i="12"/>
  <c r="J10" i="13"/>
  <c r="J10" i="10"/>
  <c r="J10" i="8"/>
  <c r="J10" i="6"/>
  <c r="J10" i="7"/>
  <c r="J10" i="2"/>
  <c r="J10" i="5"/>
  <c r="J10" i="4"/>
  <c r="J10" i="9"/>
  <c r="J10" i="3"/>
  <c r="Q14" i="1"/>
  <c r="J17" i="13"/>
  <c r="J17" i="10"/>
  <c r="J17" i="11"/>
  <c r="J17" i="4"/>
  <c r="J17" i="3"/>
  <c r="J17" i="5"/>
  <c r="J17" i="9"/>
  <c r="J17" i="7"/>
  <c r="J17" i="8"/>
  <c r="J17" i="6"/>
  <c r="Q21" i="1"/>
  <c r="J17" i="2"/>
  <c r="J17" i="12"/>
  <c r="J13" i="13"/>
  <c r="J13" i="10"/>
  <c r="J13" i="12"/>
  <c r="J13" i="11"/>
  <c r="J13" i="8"/>
  <c r="J13" i="4"/>
  <c r="J13" i="9"/>
  <c r="J13" i="5"/>
  <c r="J13" i="3"/>
  <c r="J13" i="6"/>
  <c r="J13" i="7"/>
  <c r="J13" i="2"/>
  <c r="Q17" i="1"/>
  <c r="J7" i="13"/>
  <c r="J7" i="10"/>
  <c r="J7" i="11"/>
  <c r="J7" i="9"/>
  <c r="J7" i="8"/>
  <c r="J7" i="4"/>
  <c r="J7" i="7"/>
  <c r="J7" i="5"/>
  <c r="J7" i="12"/>
  <c r="J7" i="6"/>
  <c r="J7" i="3"/>
  <c r="Q11" i="1"/>
  <c r="J7" i="2"/>
  <c r="P39" i="1"/>
  <c r="J9" i="13"/>
  <c r="J9" i="10"/>
  <c r="J9" i="11"/>
  <c r="J9" i="8"/>
  <c r="J9" i="4"/>
  <c r="J9" i="5"/>
  <c r="J9" i="7"/>
  <c r="J9" i="3"/>
  <c r="J9" i="12"/>
  <c r="J9" i="6"/>
  <c r="Q13" i="1"/>
  <c r="J9" i="9"/>
  <c r="J9" i="2"/>
  <c r="J19" i="13"/>
  <c r="J19" i="10"/>
  <c r="J19" i="12"/>
  <c r="J19" i="11"/>
  <c r="J19" i="9"/>
  <c r="J19" i="8"/>
  <c r="J19" i="6"/>
  <c r="J19" i="4"/>
  <c r="J19" i="3"/>
  <c r="J19" i="7"/>
  <c r="J19" i="5"/>
  <c r="J19" i="2"/>
  <c r="Q23" i="1"/>
  <c r="J6" i="11"/>
  <c r="J6" i="12"/>
  <c r="J6" i="13"/>
  <c r="J6" i="10"/>
  <c r="J6" i="8"/>
  <c r="J6" i="6"/>
  <c r="J6" i="4"/>
  <c r="J6" i="5"/>
  <c r="Q10" i="1"/>
  <c r="J6" i="3"/>
  <c r="J6" i="9"/>
  <c r="J6" i="2"/>
  <c r="J6" i="7"/>
  <c r="P37" i="1"/>
  <c r="P40" i="1" s="1"/>
  <c r="J14" i="11"/>
  <c r="J14" i="12"/>
  <c r="J14" i="13"/>
  <c r="J14" i="8"/>
  <c r="J14" i="6"/>
  <c r="J14" i="9"/>
  <c r="J14" i="2"/>
  <c r="J14" i="4"/>
  <c r="J14" i="7"/>
  <c r="J14" i="5"/>
  <c r="J14" i="3"/>
  <c r="J14" i="10"/>
  <c r="Q18" i="1"/>
  <c r="J8" i="11"/>
  <c r="J8" i="12"/>
  <c r="J8" i="13"/>
  <c r="J8" i="7"/>
  <c r="J8" i="6"/>
  <c r="J8" i="8"/>
  <c r="J8" i="2"/>
  <c r="J8" i="10"/>
  <c r="J8" i="4"/>
  <c r="J8" i="3"/>
  <c r="J8" i="9"/>
  <c r="Q12" i="1"/>
  <c r="J8" i="5"/>
  <c r="J16" i="11"/>
  <c r="J16" i="12"/>
  <c r="J16" i="8"/>
  <c r="J16" i="13"/>
  <c r="J16" i="9"/>
  <c r="J16" i="7"/>
  <c r="J16" i="6"/>
  <c r="J16" i="2"/>
  <c r="J16" i="4"/>
  <c r="J16" i="3"/>
  <c r="J16" i="10"/>
  <c r="J16" i="5"/>
  <c r="Q20" i="1"/>
  <c r="J12" i="11"/>
  <c r="J12" i="12"/>
  <c r="J12" i="13"/>
  <c r="J12" i="10"/>
  <c r="J12" i="9"/>
  <c r="J12" i="7"/>
  <c r="J12" i="6"/>
  <c r="J12" i="8"/>
  <c r="J12" i="5"/>
  <c r="J12" i="2"/>
  <c r="J12" i="4"/>
  <c r="J12" i="3"/>
  <c r="Q16" i="1"/>
  <c r="T22" i="1" l="1"/>
  <c r="T16" i="1"/>
  <c r="T21" i="1"/>
  <c r="T12" i="1"/>
  <c r="T10" i="1"/>
  <c r="T15" i="1"/>
  <c r="T20" i="1"/>
  <c r="T19" i="1"/>
  <c r="T18" i="1"/>
  <c r="T17" i="1"/>
  <c r="T11" i="1"/>
  <c r="T14" i="1"/>
  <c r="T13" i="1"/>
  <c r="T7" i="1" l="1"/>
</calcChain>
</file>

<file path=xl/sharedStrings.xml><?xml version="1.0" encoding="utf-8"?>
<sst xmlns="http://schemas.openxmlformats.org/spreadsheetml/2006/main" count="339" uniqueCount="71">
  <si>
    <t>Table 1</t>
  </si>
  <si>
    <t>SUM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</si>
  <si>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</si>
  <si>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</si>
  <si>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</si>
  <si>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</si>
  <si>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</si>
  <si>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</si>
  <si>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</si>
  <si>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</si>
  <si>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</si>
  <si>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</si>
  <si>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</si>
  <si>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</si>
  <si>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BUDGET</t>
  </si>
  <si>
    <t>Recebimentos</t>
  </si>
  <si>
    <t>Ordenado</t>
  </si>
  <si>
    <t>Ganhos</t>
  </si>
  <si>
    <t>POINTS</t>
  </si>
  <si>
    <t>Movimentos</t>
  </si>
  <si>
    <t>Renda</t>
  </si>
  <si>
    <t>Comida</t>
  </si>
  <si>
    <t>Portagens</t>
  </si>
  <si>
    <t>Contas</t>
  </si>
  <si>
    <t>Diesel</t>
  </si>
  <si>
    <t>Serviços</t>
  </si>
  <si>
    <t>UBER Transporte</t>
  </si>
  <si>
    <t>GLOVO</t>
  </si>
  <si>
    <t>Levantamento</t>
  </si>
  <si>
    <t>Empregada</t>
  </si>
  <si>
    <t>Outros</t>
  </si>
  <si>
    <t>Saude</t>
  </si>
  <si>
    <t>Alice</t>
  </si>
  <si>
    <t>Filha</t>
  </si>
  <si>
    <t>Mensalidades</t>
  </si>
  <si>
    <t>Investimento</t>
  </si>
  <si>
    <t>Resgates</t>
  </si>
  <si>
    <t>Mais Valias</t>
  </si>
  <si>
    <t>BUFFER</t>
  </si>
  <si>
    <t>RESERVA</t>
  </si>
  <si>
    <t>POUPANÇA UTILIZADA</t>
  </si>
  <si>
    <t>POUPANÇA RESGATADA</t>
  </si>
  <si>
    <t>Poupança relativa</t>
  </si>
  <si>
    <t>POUPANÇA REAL</t>
  </si>
  <si>
    <t>Lucro</t>
  </si>
  <si>
    <t>SOBRA</t>
  </si>
  <si>
    <t>date</t>
  </si>
  <si>
    <t>conta</t>
  </si>
  <si>
    <t>Valor</t>
  </si>
  <si>
    <t>Soma controlo</t>
  </si>
  <si>
    <t>Description</t>
  </si>
  <si>
    <t>Conta origem /destino</t>
  </si>
  <si>
    <t>Cat</t>
  </si>
  <si>
    <t>30/12/2021</t>
  </si>
  <si>
    <t>XXXX</t>
  </si>
  <si>
    <t>Conta Ordem</t>
  </si>
  <si>
    <t>xXXX</t>
  </si>
  <si>
    <t>Emprestimo</t>
  </si>
  <si>
    <t>medias</t>
  </si>
  <si>
    <t>budget</t>
  </si>
  <si>
    <t>sobra</t>
  </si>
  <si>
    <t>continente</t>
  </si>
  <si>
    <t>comida</t>
  </si>
  <si>
    <t>empregada</t>
  </si>
  <si>
    <t>Diesel opel</t>
  </si>
  <si>
    <t>diesel</t>
  </si>
  <si>
    <t>buffer</t>
  </si>
  <si>
    <t>Saldo Poupança</t>
  </si>
  <si>
    <t>valor</t>
  </si>
  <si>
    <t>Poupança Utilizada</t>
  </si>
  <si>
    <t>MÉDIA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</si>
</sst>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###;&quot;--&quot;#,##0.00###"/>
  </numFmts>
  <fonts count="5">
    <font>
      <sz val="10"/>
      <color indexed="8"/>
      <name val="Verdana"/>
    </font>
    <font>
      <sz val="13"/>
      <color indexed="8"/>
      <name val="Verdana"/>
    </font>
    <font>
      <b/>
      <sz val="10"/>
      <color indexed="8"/>
      <name val="Verdana"/>
    </font>
    <font>
      <sz val="10"/>
      <color indexed="8"/>
      <name val="Arial Unicode MS"/>
    </font>
    <font>
      <sz val="7"/>
      <color indexed="8"/>
      <name val="Verdana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gradientFill degree="270">
        <stop position="0">
          <color rgb="FFA2C3FF"/>
        </stop>
        <stop position="0.35">
          <color rgb="FFBDD3FF"/>
        </stop>
        <stop position="1">
          <color rgb="FFE5EEFF"/>
        </stop>
      </gradientFill>
    </fill>
    <fill>
      <patternFill patternType="solid">
        <fgColor indexed="17"/>
        <bgColor auto="1"/>
      </patternFill>
    </fill>
  </fills>
  <borders count="4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8"/>
      </left>
      <right/>
      <top/>
      <bottom style="thick">
        <color indexed="18"/>
      </bottom>
      <diagonal/>
    </border>
    <border>
      <left/>
      <right style="thin">
        <color indexed="18"/>
      </right>
      <top/>
      <bottom style="thick">
        <color indexed="18"/>
      </bottom>
      <diagonal/>
    </border>
    <border>
      <left style="thin">
        <color indexed="18"/>
      </left>
      <right style="thin">
        <color indexed="18"/>
      </right>
      <top/>
      <bottom style="thick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9"/>
      </bottom>
      <diagonal/>
    </border>
    <border>
      <left style="thin">
        <color indexed="18"/>
      </left>
      <right/>
      <top/>
      <bottom style="thin">
        <color indexed="19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ck">
        <color indexed="18"/>
      </top>
      <bottom style="thin">
        <color indexed="16"/>
      </bottom>
      <diagonal/>
    </border>
    <border>
      <left style="thin">
        <color indexed="16"/>
      </left>
      <right style="thin">
        <color indexed="19"/>
      </right>
      <top style="thick">
        <color indexed="18"/>
      </top>
      <bottom style="thin">
        <color indexed="16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ck">
        <color indexed="18"/>
      </top>
      <bottom style="thin">
        <color indexed="16"/>
      </bottom>
      <diagonal/>
    </border>
    <border>
      <left style="thin">
        <color indexed="19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9"/>
      </right>
      <top style="thin">
        <color indexed="16"/>
      </top>
      <bottom style="thin">
        <color indexed="16"/>
      </bottom>
      <diagonal/>
    </border>
    <border>
      <left style="thin">
        <color indexed="19"/>
      </left>
      <right style="thin">
        <color indexed="16"/>
      </right>
      <top style="thin">
        <color indexed="19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9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9"/>
      </bottom>
      <diagonal/>
    </border>
    <border>
      <left style="thin">
        <color indexed="16"/>
      </left>
      <right style="thin">
        <color indexed="16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6"/>
      </top>
      <bottom style="thin">
        <color indexed="16"/>
      </bottom>
      <diagonal/>
    </border>
    <border>
      <left style="thin">
        <color indexed="19"/>
      </left>
      <right style="thin">
        <color indexed="16"/>
      </right>
      <top style="thin">
        <color indexed="16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6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18"/>
      </top>
      <bottom style="thin">
        <color indexed="10"/>
      </bottom>
      <diagonal/>
    </border>
    <border>
      <left style="thin">
        <color indexed="10"/>
      </left>
      <right style="thin">
        <color indexed="19"/>
      </right>
      <top style="thick">
        <color indexed="18"/>
      </top>
      <bottom style="thin">
        <color indexed="10"/>
      </bottom>
      <diagonal/>
    </border>
    <border>
      <left style="thin">
        <color indexed="19"/>
      </left>
      <right style="thin">
        <color indexed="19"/>
      </right>
      <top style="thick">
        <color indexed="18"/>
      </top>
      <bottom style="thin">
        <color indexed="10"/>
      </bottom>
      <diagonal/>
    </border>
    <border>
      <left style="thin">
        <color indexed="19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9"/>
      </right>
      <top style="thin">
        <color indexed="10"/>
      </top>
      <bottom style="thin">
        <color indexed="10"/>
      </bottom>
      <diagonal/>
    </border>
    <border>
      <left style="thin">
        <color indexed="19"/>
      </left>
      <right style="thin">
        <color indexed="10"/>
      </right>
      <top style="thin">
        <color indexed="19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9"/>
      </top>
      <bottom style="thin">
        <color indexed="19"/>
      </bottom>
      <diagonal/>
    </border>
    <border>
      <left style="thin">
        <color indexed="10"/>
      </left>
      <right style="thin">
        <color indexed="10"/>
      </right>
      <top style="thin">
        <color indexed="19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9"/>
      </bottom>
      <diagonal/>
    </border>
  </borders>
  <cellStyleXfs count="1">
    <xf numFmtId="0" fontId="0" fillId="0" borderId="0" applyNumberFormat="0" applyFill="0" applyBorder="0" applyProtection="0"/>
  </cellStyleXfs>
  <cellXfs count="14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2" fontId="0" fillId="2" borderId="1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3" borderId="2" xfId="0" applyFont="1" applyFill="1" applyBorder="1" applyAlignment="1"/>
    <xf numFmtId="49" fontId="0" fillId="4" borderId="3" xfId="0" applyNumberFormat="1" applyFont="1" applyFill="1" applyBorder="1" applyAlignment="1"/>
    <xf numFmtId="49" fontId="0" fillId="0" borderId="4" xfId="0" applyNumberFormat="1" applyFont="1" applyBorder="1" applyAlignment="1"/>
    <xf numFmtId="0" fontId="0" fillId="0" borderId="4" xfId="0" applyFont="1" applyBorder="1" applyAlignment="1"/>
    <xf numFmtId="49" fontId="0" fillId="3" borderId="5" xfId="0" applyNumberFormat="1" applyFont="1" applyFill="1" applyBorder="1" applyAlignment="1"/>
    <xf numFmtId="0" fontId="0" fillId="4" borderId="6" xfId="0" applyNumberFormat="1" applyFont="1" applyFill="1" applyBorder="1" applyAlignment="1"/>
    <xf numFmtId="0" fontId="0" fillId="0" borderId="7" xfId="0" applyNumberFormat="1" applyFont="1" applyBorder="1" applyAlignment="1"/>
    <xf numFmtId="0" fontId="0" fillId="0" borderId="7" xfId="0" applyFont="1" applyBorder="1" applyAlignment="1"/>
    <xf numFmtId="2" fontId="2" fillId="0" borderId="7" xfId="0" applyNumberFormat="1" applyFont="1" applyBorder="1" applyAlignment="1"/>
    <xf numFmtId="0" fontId="2" fillId="0" borderId="7" xfId="0" applyFont="1" applyBorder="1" applyAlignment="1"/>
    <xf numFmtId="0" fontId="2" fillId="0" borderId="7" xfId="0" applyNumberFormat="1" applyFont="1" applyBorder="1" applyAlignment="1"/>
    <xf numFmtId="0" fontId="0" fillId="3" borderId="5" xfId="0" applyFont="1" applyFill="1" applyBorder="1" applyAlignment="1"/>
    <xf numFmtId="0" fontId="0" fillId="4" borderId="6" xfId="0" applyFont="1" applyFill="1" applyBorder="1" applyAlignment="1"/>
    <xf numFmtId="49" fontId="2" fillId="0" borderId="7" xfId="0" applyNumberFormat="1" applyFont="1" applyBorder="1" applyAlignment="1"/>
    <xf numFmtId="0" fontId="0" fillId="4" borderId="7" xfId="0" applyFont="1" applyFill="1" applyBorder="1" applyAlignment="1"/>
    <xf numFmtId="0" fontId="0" fillId="4" borderId="7" xfId="0" applyNumberFormat="1" applyFont="1" applyFill="1" applyBorder="1" applyAlignment="1"/>
    <xf numFmtId="0" fontId="0" fillId="0" borderId="6" xfId="0" applyFont="1" applyBorder="1" applyAlignment="1"/>
    <xf numFmtId="9" fontId="0" fillId="0" borderId="6" xfId="0" applyNumberFormat="1" applyFont="1" applyBorder="1" applyAlignment="1"/>
    <xf numFmtId="9" fontId="0" fillId="0" borderId="7" xfId="0" applyNumberFormat="1" applyFont="1" applyBorder="1" applyAlignment="1"/>
    <xf numFmtId="0" fontId="0" fillId="0" borderId="6" xfId="0" applyNumberFormat="1" applyFont="1" applyBorder="1" applyAlignment="1"/>
    <xf numFmtId="0" fontId="0" fillId="0" borderId="0" xfId="0" applyNumberFormat="1" applyFont="1" applyAlignment="1"/>
    <xf numFmtId="0" fontId="0" fillId="0" borderId="8" xfId="0" applyFont="1" applyBorder="1" applyAlignment="1"/>
    <xf numFmtId="0" fontId="0" fillId="0" borderId="8" xfId="0" applyNumberFormat="1" applyFont="1" applyBorder="1" applyAlignment="1"/>
    <xf numFmtId="49" fontId="0" fillId="0" borderId="8" xfId="0" applyNumberFormat="1" applyFont="1" applyBorder="1" applyAlignment="1"/>
    <xf numFmtId="0" fontId="0" fillId="0" borderId="8" xfId="0" applyNumberFormat="1" applyFont="1" applyBorder="1" applyAlignment="1">
      <alignment horizontal="right"/>
    </xf>
    <xf numFmtId="49" fontId="0" fillId="0" borderId="9" xfId="0" applyNumberFormat="1" applyFont="1" applyBorder="1" applyAlignment="1"/>
    <xf numFmtId="0" fontId="0" fillId="0" borderId="9" xfId="0" applyNumberFormat="1" applyFont="1" applyBorder="1" applyAlignment="1"/>
    <xf numFmtId="0" fontId="0" fillId="0" borderId="9" xfId="0" applyFont="1" applyBorder="1" applyAlignment="1"/>
    <xf numFmtId="49" fontId="2" fillId="5" borderId="10" xfId="0" applyNumberFormat="1" applyFont="1" applyFill="1" applyBorder="1" applyAlignment="1"/>
    <xf numFmtId="49" fontId="2" fillId="5" borderId="11" xfId="0" applyNumberFormat="1" applyFont="1" applyFill="1" applyBorder="1" applyAlignment="1"/>
    <xf numFmtId="49" fontId="2" fillId="5" borderId="12" xfId="0" applyNumberFormat="1" applyFont="1" applyFill="1" applyBorder="1" applyAlignment="1"/>
    <xf numFmtId="49" fontId="2" fillId="5" borderId="13" xfId="0" applyNumberFormat="1" applyFont="1" applyFill="1" applyBorder="1" applyAlignment="1"/>
    <xf numFmtId="49" fontId="2" fillId="5" borderId="14" xfId="0" applyNumberFormat="1" applyFont="1" applyFill="1" applyBorder="1" applyAlignment="1">
      <alignment horizontal="right"/>
    </xf>
    <xf numFmtId="49" fontId="0" fillId="0" borderId="15" xfId="0" applyNumberFormat="1" applyFont="1" applyBorder="1" applyAlignment="1"/>
    <xf numFmtId="2" fontId="0" fillId="0" borderId="9" xfId="0" applyNumberFormat="1" applyFont="1" applyBorder="1" applyAlignment="1"/>
    <xf numFmtId="49" fontId="3" fillId="0" borderId="16" xfId="0" applyNumberFormat="1" applyFont="1" applyBorder="1" applyAlignment="1">
      <alignment horizontal="right" vertical="center" readingOrder="1"/>
    </xf>
    <xf numFmtId="49" fontId="3" fillId="0" borderId="16" xfId="0" applyNumberFormat="1" applyFont="1" applyBorder="1" applyAlignment="1">
      <alignment horizontal="left" vertical="center" readingOrder="1"/>
    </xf>
    <xf numFmtId="0" fontId="3" fillId="0" borderId="17" xfId="0" applyNumberFormat="1" applyFont="1" applyBorder="1" applyAlignment="1">
      <alignment vertical="center" readingOrder="1"/>
    </xf>
    <xf numFmtId="0" fontId="3" fillId="0" borderId="18" xfId="0" applyNumberFormat="1" applyFont="1" applyBorder="1" applyAlignment="1">
      <alignment vertical="center" readingOrder="1"/>
    </xf>
    <xf numFmtId="49" fontId="3" fillId="0" borderId="18" xfId="0" applyNumberFormat="1" applyFont="1" applyBorder="1" applyAlignment="1">
      <alignment vertical="center" readingOrder="1"/>
    </xf>
    <xf numFmtId="49" fontId="0" fillId="0" borderId="19" xfId="0" applyNumberFormat="1" applyFont="1" applyBorder="1" applyAlignment="1"/>
    <xf numFmtId="49" fontId="0" fillId="0" borderId="18" xfId="0" applyNumberFormat="1" applyFont="1" applyBorder="1" applyAlignment="1">
      <alignment horizontal="right" vertical="center" readingOrder="1"/>
    </xf>
    <xf numFmtId="49" fontId="0" fillId="0" borderId="20" xfId="0" applyNumberFormat="1" applyFont="1" applyBorder="1" applyAlignment="1"/>
    <xf numFmtId="14" fontId="3" fillId="0" borderId="9" xfId="0" applyNumberFormat="1" applyFont="1" applyBorder="1" applyAlignment="1">
      <alignment horizontal="right" vertical="center" readingOrder="1"/>
    </xf>
    <xf numFmtId="49" fontId="3" fillId="0" borderId="9" xfId="0" applyNumberFormat="1" applyFont="1" applyBorder="1" applyAlignment="1">
      <alignment horizontal="left" vertical="center" readingOrder="1"/>
    </xf>
    <xf numFmtId="0" fontId="3" fillId="0" borderId="21" xfId="0" applyNumberFormat="1" applyFont="1" applyBorder="1" applyAlignment="1">
      <alignment vertical="center" readingOrder="1"/>
    </xf>
    <xf numFmtId="49" fontId="0" fillId="0" borderId="22" xfId="0" applyNumberFormat="1" applyFont="1" applyBorder="1" applyAlignment="1"/>
    <xf numFmtId="49" fontId="0" fillId="0" borderId="21" xfId="0" applyNumberFormat="1" applyFont="1" applyBorder="1" applyAlignment="1"/>
    <xf numFmtId="0" fontId="0" fillId="0" borderId="20" xfId="0" applyFont="1" applyBorder="1" applyAlignment="1"/>
    <xf numFmtId="49" fontId="0" fillId="0" borderId="23" xfId="0" applyNumberFormat="1" applyFont="1" applyBorder="1" applyAlignment="1">
      <alignment horizontal="right"/>
    </xf>
    <xf numFmtId="49" fontId="0" fillId="0" borderId="9" xfId="0" applyNumberFormat="1" applyFont="1" applyBorder="1" applyAlignment="1">
      <alignment horizontal="right"/>
    </xf>
    <xf numFmtId="0" fontId="3" fillId="0" borderId="9" xfId="0" applyFont="1" applyBorder="1" applyAlignment="1">
      <alignment horizontal="right" vertical="center" readingOrder="1"/>
    </xf>
    <xf numFmtId="0" fontId="3" fillId="0" borderId="9" xfId="0" applyFont="1" applyBorder="1" applyAlignment="1">
      <alignment horizontal="left" vertical="center" readingOrder="1"/>
    </xf>
    <xf numFmtId="0" fontId="3" fillId="0" borderId="21" xfId="0" applyFont="1" applyBorder="1" applyAlignment="1">
      <alignment vertical="center" readingOrder="1"/>
    </xf>
    <xf numFmtId="0" fontId="3" fillId="0" borderId="18" xfId="0" applyFont="1" applyBorder="1" applyAlignment="1">
      <alignment vertical="center" readingOrder="1"/>
    </xf>
    <xf numFmtId="0" fontId="0" fillId="0" borderId="9" xfId="0" applyFont="1" applyBorder="1" applyAlignment="1">
      <alignment horizontal="right"/>
    </xf>
    <xf numFmtId="0" fontId="0" fillId="0" borderId="24" xfId="0" applyFont="1" applyBorder="1" applyAlignment="1">
      <alignment horizontal="right"/>
    </xf>
    <xf numFmtId="0" fontId="0" fillId="0" borderId="21" xfId="0" applyFont="1" applyBorder="1" applyAlignment="1"/>
    <xf numFmtId="0" fontId="0" fillId="0" borderId="18" xfId="0" applyFont="1" applyBorder="1" applyAlignment="1">
      <alignment horizontal="right" vertical="center" readingOrder="1"/>
    </xf>
    <xf numFmtId="0" fontId="0" fillId="0" borderId="25" xfId="0" applyFont="1" applyBorder="1" applyAlignment="1">
      <alignment horizontal="right"/>
    </xf>
    <xf numFmtId="14" fontId="0" fillId="0" borderId="9" xfId="0" applyNumberFormat="1" applyFont="1" applyBorder="1" applyAlignment="1"/>
    <xf numFmtId="0" fontId="0" fillId="0" borderId="23" xfId="0" applyFont="1" applyBorder="1" applyAlignment="1">
      <alignment horizontal="right"/>
    </xf>
    <xf numFmtId="164" fontId="0" fillId="0" borderId="9" xfId="0" applyNumberFormat="1" applyFont="1" applyBorder="1" applyAlignment="1"/>
    <xf numFmtId="14" fontId="0" fillId="0" borderId="20" xfId="0" applyNumberFormat="1" applyFont="1" applyBorder="1" applyAlignment="1"/>
    <xf numFmtId="0" fontId="3" fillId="0" borderId="18" xfId="0" applyFont="1" applyBorder="1" applyAlignment="1">
      <alignment horizontal="right" vertical="center" readingOrder="1"/>
    </xf>
    <xf numFmtId="0" fontId="3" fillId="0" borderId="9" xfId="0" applyFont="1" applyBorder="1" applyAlignment="1">
      <alignment vertical="center" readingOrder="1"/>
    </xf>
    <xf numFmtId="0" fontId="3" fillId="0" borderId="23" xfId="0" applyFont="1" applyBorder="1" applyAlignment="1">
      <alignment vertical="center" readingOrder="1"/>
    </xf>
    <xf numFmtId="0" fontId="0" fillId="0" borderId="0" xfId="0" applyNumberFormat="1" applyFont="1" applyAlignment="1"/>
    <xf numFmtId="0" fontId="3" fillId="0" borderId="16" xfId="0" applyFont="1" applyBorder="1" applyAlignment="1">
      <alignment horizontal="right" vertical="center" readingOrder="1"/>
    </xf>
    <xf numFmtId="0" fontId="3" fillId="0" borderId="16" xfId="0" applyFont="1" applyBorder="1" applyAlignment="1">
      <alignment horizontal="left" vertical="center" readingOrder="1"/>
    </xf>
    <xf numFmtId="0" fontId="3" fillId="0" borderId="17" xfId="0" applyFont="1" applyBorder="1" applyAlignment="1">
      <alignment vertical="center" readingOrder="1"/>
    </xf>
    <xf numFmtId="0" fontId="0" fillId="0" borderId="19" xfId="0" applyFont="1" applyBorder="1" applyAlignment="1"/>
    <xf numFmtId="0" fontId="0" fillId="0" borderId="22" xfId="0" applyFont="1" applyBorder="1" applyAlignment="1"/>
    <xf numFmtId="0" fontId="3" fillId="0" borderId="25" xfId="0" applyFont="1" applyBorder="1" applyAlignment="1">
      <alignment vertical="center" readingOrder="1"/>
    </xf>
    <xf numFmtId="0" fontId="3" fillId="0" borderId="24" xfId="0" applyFont="1" applyBorder="1" applyAlignment="1">
      <alignment horizontal="right" vertical="center" readingOrder="1"/>
    </xf>
    <xf numFmtId="0" fontId="3" fillId="0" borderId="24" xfId="0" applyFont="1" applyBorder="1" applyAlignment="1">
      <alignment vertical="center" readingOrder="1"/>
    </xf>
    <xf numFmtId="0" fontId="0" fillId="0" borderId="24" xfId="0" applyFont="1" applyBorder="1" applyAlignment="1"/>
    <xf numFmtId="0" fontId="3" fillId="0" borderId="18" xfId="0" applyFont="1" applyBorder="1" applyAlignment="1">
      <alignment horizontal="left" vertical="center" readingOrder="1"/>
    </xf>
    <xf numFmtId="0" fontId="0" fillId="0" borderId="26" xfId="0" applyFont="1" applyBorder="1" applyAlignment="1"/>
    <xf numFmtId="0" fontId="3" fillId="0" borderId="23" xfId="0" applyFont="1" applyBorder="1" applyAlignment="1">
      <alignment horizontal="right" vertical="center" readingOrder="1"/>
    </xf>
    <xf numFmtId="0" fontId="3" fillId="0" borderId="9" xfId="0" applyNumberFormat="1" applyFont="1" applyBorder="1" applyAlignment="1">
      <alignment vertical="center" readingOrder="1"/>
    </xf>
    <xf numFmtId="0" fontId="0" fillId="0" borderId="23" xfId="0" applyFont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25" xfId="0" applyFont="1" applyBorder="1" applyAlignment="1"/>
    <xf numFmtId="0" fontId="0" fillId="0" borderId="0" xfId="0" applyNumberFormat="1" applyFont="1" applyAlignment="1"/>
    <xf numFmtId="0" fontId="3" fillId="0" borderId="25" xfId="0" applyFont="1" applyBorder="1" applyAlignment="1">
      <alignment horizontal="right" vertical="center" readingOrder="1"/>
    </xf>
    <xf numFmtId="0" fontId="0" fillId="0" borderId="27" xfId="0" applyFont="1" applyBorder="1" applyAlignment="1">
      <alignment horizontal="right"/>
    </xf>
    <xf numFmtId="0" fontId="0" fillId="0" borderId="28" xfId="0" applyFont="1" applyBorder="1" applyAlignment="1"/>
    <xf numFmtId="0" fontId="0" fillId="0" borderId="0" xfId="0" applyNumberFormat="1" applyFont="1" applyAlignment="1"/>
    <xf numFmtId="0" fontId="0" fillId="0" borderId="9" xfId="0" applyFont="1" applyBorder="1" applyAlignment="1">
      <alignment horizontal="right" vertical="center" readingOrder="1"/>
    </xf>
    <xf numFmtId="0" fontId="0" fillId="0" borderId="9" xfId="0" applyFont="1" applyBorder="1" applyAlignment="1">
      <alignment horizontal="left" vertical="center" readingOrder="1"/>
    </xf>
    <xf numFmtId="0" fontId="0" fillId="0" borderId="9" xfId="0" applyFont="1" applyBorder="1" applyAlignment="1">
      <alignment vertical="center" readingOrder="1"/>
    </xf>
    <xf numFmtId="0" fontId="0" fillId="0" borderId="23" xfId="0" applyFont="1" applyBorder="1" applyAlignment="1">
      <alignment vertical="center" readingOrder="1"/>
    </xf>
    <xf numFmtId="0" fontId="0" fillId="0" borderId="9" xfId="0" applyFont="1" applyBorder="1" applyAlignment="1">
      <alignment horizontal="left"/>
    </xf>
    <xf numFmtId="0" fontId="4" fillId="0" borderId="9" xfId="0" applyFont="1" applyBorder="1" applyAlignment="1"/>
    <xf numFmtId="0" fontId="0" fillId="0" borderId="21" xfId="0" applyFont="1" applyBorder="1" applyAlignment="1">
      <alignment horizontal="left"/>
    </xf>
    <xf numFmtId="0" fontId="4" fillId="0" borderId="20" xfId="0" applyFont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29" xfId="0" applyFont="1" applyBorder="1" applyAlignment="1"/>
    <xf numFmtId="0" fontId="0" fillId="0" borderId="29" xfId="0" applyNumberFormat="1" applyFont="1" applyBorder="1" applyAlignment="1"/>
    <xf numFmtId="49" fontId="0" fillId="0" borderId="29" xfId="0" applyNumberFormat="1" applyFont="1" applyBorder="1" applyAlignment="1"/>
    <xf numFmtId="0" fontId="0" fillId="0" borderId="29" xfId="0" applyNumberFormat="1" applyFont="1" applyBorder="1" applyAlignment="1">
      <alignment horizontal="right"/>
    </xf>
    <xf numFmtId="49" fontId="0" fillId="0" borderId="7" xfId="0" applyNumberFormat="1" applyFont="1" applyBorder="1" applyAlignment="1"/>
    <xf numFmtId="49" fontId="0" fillId="0" borderId="30" xfId="0" applyNumberFormat="1" applyFont="1" applyBorder="1" applyAlignment="1"/>
    <xf numFmtId="2" fontId="0" fillId="0" borderId="7" xfId="0" applyNumberFormat="1" applyFont="1" applyBorder="1" applyAlignment="1"/>
    <xf numFmtId="0" fontId="3" fillId="0" borderId="31" xfId="0" applyFont="1" applyBorder="1" applyAlignment="1">
      <alignment horizontal="right" vertical="center" readingOrder="1"/>
    </xf>
    <xf numFmtId="0" fontId="3" fillId="0" borderId="31" xfId="0" applyFont="1" applyBorder="1" applyAlignment="1">
      <alignment horizontal="left" vertical="center" readingOrder="1"/>
    </xf>
    <xf numFmtId="0" fontId="3" fillId="0" borderId="32" xfId="0" applyFont="1" applyBorder="1" applyAlignment="1">
      <alignment vertical="center" readingOrder="1"/>
    </xf>
    <xf numFmtId="0" fontId="0" fillId="0" borderId="33" xfId="0" applyFont="1" applyBorder="1" applyAlignment="1"/>
    <xf numFmtId="49" fontId="0" fillId="0" borderId="34" xfId="0" applyNumberFormat="1" applyFont="1" applyBorder="1" applyAlignment="1"/>
    <xf numFmtId="0" fontId="3" fillId="0" borderId="7" xfId="0" applyFont="1" applyBorder="1" applyAlignment="1">
      <alignment horizontal="right" vertical="center" readingOrder="1"/>
    </xf>
    <xf numFmtId="0" fontId="3" fillId="0" borderId="7" xfId="0" applyFont="1" applyBorder="1" applyAlignment="1">
      <alignment horizontal="left" vertical="center" readingOrder="1"/>
    </xf>
    <xf numFmtId="0" fontId="3" fillId="0" borderId="35" xfId="0" applyFont="1" applyBorder="1" applyAlignment="1">
      <alignment vertical="center" readingOrder="1"/>
    </xf>
    <xf numFmtId="0" fontId="0" fillId="0" borderId="36" xfId="0" applyFont="1" applyBorder="1" applyAlignment="1"/>
    <xf numFmtId="0" fontId="0" fillId="0" borderId="35" xfId="0" applyFont="1" applyBorder="1" applyAlignment="1"/>
    <xf numFmtId="0" fontId="0" fillId="0" borderId="34" xfId="0" applyFont="1" applyBorder="1" applyAlignment="1"/>
    <xf numFmtId="0" fontId="3" fillId="0" borderId="7" xfId="0" applyFont="1" applyBorder="1" applyAlignment="1">
      <alignment vertical="center" readingOrder="1"/>
    </xf>
    <xf numFmtId="0" fontId="3" fillId="0" borderId="37" xfId="0" applyFont="1" applyBorder="1" applyAlignment="1">
      <alignment vertical="center" readingOrder="1"/>
    </xf>
    <xf numFmtId="0" fontId="0" fillId="0" borderId="38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0" borderId="39" xfId="0" applyFont="1" applyBorder="1" applyAlignment="1">
      <alignment horizontal="right"/>
    </xf>
    <xf numFmtId="0" fontId="0" fillId="0" borderId="37" xfId="0" applyFont="1" applyBorder="1" applyAlignment="1">
      <alignment horizontal="right"/>
    </xf>
    <xf numFmtId="14" fontId="0" fillId="0" borderId="7" xfId="0" applyNumberFormat="1" applyFont="1" applyBorder="1" applyAlignment="1"/>
    <xf numFmtId="164" fontId="0" fillId="0" borderId="7" xfId="0" applyNumberFormat="1" applyFont="1" applyBorder="1" applyAlignment="1"/>
    <xf numFmtId="14" fontId="0" fillId="0" borderId="34" xfId="0" applyNumberFormat="1" applyFont="1" applyBorder="1" applyAlignment="1"/>
    <xf numFmtId="0" fontId="0" fillId="0" borderId="38" xfId="0" applyFont="1" applyBorder="1" applyAlignment="1">
      <alignment vertical="center" readingOrder="1"/>
    </xf>
    <xf numFmtId="0" fontId="0" fillId="0" borderId="7" xfId="0" applyFont="1" applyBorder="1" applyAlignment="1">
      <alignment horizontal="left"/>
    </xf>
    <xf numFmtId="0" fontId="4" fillId="0" borderId="7" xfId="0" applyFont="1" applyBorder="1" applyAlignment="1"/>
    <xf numFmtId="0" fontId="0" fillId="0" borderId="7" xfId="0" applyFont="1" applyBorder="1" applyAlignment="1">
      <alignment vertical="center" readingOrder="1"/>
    </xf>
    <xf numFmtId="0" fontId="0" fillId="0" borderId="35" xfId="0" applyFont="1" applyBorder="1" applyAlignment="1">
      <alignment horizontal="left"/>
    </xf>
    <xf numFmtId="0" fontId="4" fillId="0" borderId="34" xfId="0" applyFont="1" applyBorder="1" applyAlignment="1"/>
    <xf numFmtId="0" fontId="0" fillId="0" borderId="7" xfId="0" applyFont="1" applyBorder="1" applyAlignment="1">
      <alignment horizontal="left" vertical="center" readingOrder="1"/>
    </xf>
    <xf numFmtId="0" fontId="0" fillId="0" borderId="7" xfId="0" applyFont="1" applyBorder="1" applyAlignment="1">
      <alignment horizontal="right" vertical="center" readingOrder="1"/>
    </xf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32">
    <dxf>
      <font>
        <color rgb="FF000000"/>
      </font>
      <fill>
        <patternFill patternType="solid">
          <fgColor indexed="13"/>
          <bgColor indexed="15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000000"/>
      <rgbColor rgb="E5AFE489"/>
      <rgbColor rgb="E5FF9781"/>
      <rgbColor rgb="FFAAAAAA"/>
      <rgbColor rgb="FF4F81BD"/>
      <rgbColor rgb="FFFFFFFF"/>
      <rgbColor rgb="FFCACACA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8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A19" sqref="A19"/>
    </sheetView>
  </sheetViews>
  <sheetFormatPr defaultColWidth="16.375" defaultRowHeight="14.1" customHeight="1"/>
  <cols>
    <col min="1" max="1" width="20.875" style="1" customWidth="1"/>
    <col min="2" max="2" width="7.875" style="1" customWidth="1"/>
    <col min="3" max="3" width="8.375" style="1" customWidth="1"/>
    <col min="4" max="4" width="8.125" style="1" customWidth="1"/>
    <col min="5" max="5" width="7.5" style="1" customWidth="1"/>
    <col min="6" max="6" width="7.875" style="1" customWidth="1"/>
    <col min="7" max="7" width="7.5" style="1" customWidth="1"/>
    <col min="8" max="8" width="8.5" style="1" customWidth="1"/>
    <col min="9" max="9" width="7.5" style="1" customWidth="1"/>
    <col min="10" max="10" width="7.875" style="1" customWidth="1"/>
    <col min="11" max="11" width="8.625" style="1" customWidth="1"/>
    <col min="12" max="12" width="7.875" style="1" customWidth="1"/>
    <col min="13" max="13" width="9.125" style="1" customWidth="1"/>
    <col min="14" max="14" width="9" style="1" customWidth="1"/>
    <col min="15" max="15" width="7.875" style="1" customWidth="1"/>
    <col min="16" max="16" width="9.625" style="1" customWidth="1"/>
    <col min="17" max="17" width="9" style="1" customWidth="1"/>
    <col min="18" max="18" width="16.625" style="1" customWidth="1"/>
    <col min="19" max="19" width="8.125" style="1" customWidth="1"/>
    <col min="20" max="20" width="6.625" style="1" customWidth="1"/>
    <col min="21" max="21" width="8.125" style="1" customWidth="1"/>
    <col min="22" max="22" width="6" style="1" customWidth="1"/>
    <col min="23" max="26" width="6.125" style="1" customWidth="1"/>
    <col min="27" max="27" width="6.375" style="1" customWidth="1"/>
    <col min="28" max="28" width="8.625" style="1" customWidth="1"/>
    <col min="29" max="29" width="7.375" style="1" customWidth="1"/>
    <col min="30" max="34" width="9" style="1" customWidth="1"/>
    <col min="35" max="35" width="16.375" style="1" customWidth="1"/>
    <col min="36" max="16384" width="16.375" style="1"/>
  </cols>
  <sheetData>
    <row r="1" spans="1:34" ht="15.95" customHeight="1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</row>
    <row r="2" spans="1:34" ht="14.65" customHeight="1">
      <c r="A2" s="2"/>
      <c r="B2" s="3"/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2"/>
      <c r="P2" s="4">
        <f>SUM(C4:N4)</f>
        <v>1</v>
      </c>
      <c r="Q2" s="2"/>
      <c r="R2" s="2"/>
      <c r="S2" s="2"/>
      <c r="T2" s="4">
        <v>1</v>
      </c>
      <c r="U2" s="4">
        <v>2</v>
      </c>
      <c r="V2" s="4">
        <v>3</v>
      </c>
      <c r="W2" s="4">
        <v>4</v>
      </c>
      <c r="X2" s="4">
        <v>5</v>
      </c>
      <c r="Y2" s="4">
        <v>6</v>
      </c>
      <c r="Z2" s="4">
        <v>7</v>
      </c>
      <c r="AA2" s="4">
        <v>8</v>
      </c>
      <c r="AB2" s="4">
        <v>9</v>
      </c>
      <c r="AC2" s="4">
        <v>10</v>
      </c>
      <c r="AD2" s="4">
        <v>11</v>
      </c>
      <c r="AE2" s="4">
        <v>12</v>
      </c>
      <c r="AF2" s="2"/>
      <c r="AG2" s="2"/>
      <c r="AH2" s="2"/>
    </row>
    <row r="3" spans="1:34" ht="14.65" customHeight="1">
      <c r="A3" s="5"/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70</v>
      </c>
      <c r="Q3" s="8"/>
      <c r="R3" s="8"/>
      <c r="S3" s="8"/>
      <c r="T3" s="7" t="s">
        <v>2</v>
      </c>
      <c r="U3" s="7" t="s">
        <v>3</v>
      </c>
      <c r="V3" s="7" t="s">
        <v>4</v>
      </c>
      <c r="W3" s="7" t="s">
        <v>5</v>
      </c>
      <c r="X3" s="7" t="s">
        <v>6</v>
      </c>
      <c r="Y3" s="7" t="s">
        <v>7</v>
      </c>
      <c r="Z3" s="7" t="s">
        <v>8</v>
      </c>
      <c r="AA3" s="7" t="s">
        <v>9</v>
      </c>
      <c r="AB3" s="7" t="s">
        <v>10</v>
      </c>
      <c r="AC3" s="7" t="s">
        <v>11</v>
      </c>
      <c r="AD3" s="7" t="s">
        <v>12</v>
      </c>
      <c r="AE3" s="7" t="s">
        <v>13</v>
      </c>
      <c r="AF3" s="8"/>
      <c r="AG3" s="8"/>
      <c r="AH3" s="8"/>
    </row>
    <row r="4" spans="1:34" ht="14.45" customHeight="1">
      <c r="A4" s="9" t="s">
        <v>15</v>
      </c>
      <c r="B4" s="10">
        <f>SUM(B5:B6)</f>
        <v>1000</v>
      </c>
      <c r="C4" s="11">
        <f t="shared" ref="C4:N4" si="0">IF(C5&gt;0,1,0)</f>
        <v>1</v>
      </c>
      <c r="D4" s="11">
        <f t="shared" si="0"/>
        <v>0</v>
      </c>
      <c r="E4" s="11">
        <f t="shared" si="0"/>
        <v>0</v>
      </c>
      <c r="F4" s="11">
        <f t="shared" si="0"/>
        <v>0</v>
      </c>
      <c r="G4" s="11">
        <f t="shared" si="0"/>
        <v>0</v>
      </c>
      <c r="H4" s="11">
        <f t="shared" si="0"/>
        <v>0</v>
      </c>
      <c r="I4" s="11">
        <f t="shared" si="0"/>
        <v>0</v>
      </c>
      <c r="J4" s="11">
        <f t="shared" si="0"/>
        <v>0</v>
      </c>
      <c r="K4" s="11">
        <f t="shared" si="0"/>
        <v>0</v>
      </c>
      <c r="L4" s="11">
        <f t="shared" si="0"/>
        <v>0</v>
      </c>
      <c r="M4" s="11">
        <f t="shared" si="0"/>
        <v>0</v>
      </c>
      <c r="N4" s="11">
        <f t="shared" si="0"/>
        <v>0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</row>
    <row r="5" spans="1:34" ht="14.45" customHeight="1">
      <c r="A5" s="9" t="s">
        <v>16</v>
      </c>
      <c r="B5" s="10">
        <f>SUM(C5:N5)</f>
        <v>1000</v>
      </c>
      <c r="C5" s="11">
        <f>janeiro!$I2</f>
        <v>1000</v>
      </c>
      <c r="D5" s="11">
        <f>fevereiro!$I2</f>
        <v>0</v>
      </c>
      <c r="E5" s="11">
        <f>marco!$I2</f>
        <v>0</v>
      </c>
      <c r="F5" s="11">
        <f>abril!$I2</f>
        <v>0</v>
      </c>
      <c r="G5" s="11">
        <f>maio!$I2</f>
        <v>0</v>
      </c>
      <c r="H5" s="11">
        <f>junho!$I2</f>
        <v>0</v>
      </c>
      <c r="I5" s="11">
        <f>julho!$I2</f>
        <v>0</v>
      </c>
      <c r="J5" s="11">
        <f>agosto!$I2</f>
        <v>0</v>
      </c>
      <c r="K5" s="11">
        <f>setembro!$I2</f>
        <v>0</v>
      </c>
      <c r="L5" s="11">
        <f>outubro!$I2</f>
        <v>0</v>
      </c>
      <c r="M5" s="11">
        <f>novembro!$I2</f>
        <v>0</v>
      </c>
      <c r="N5" s="11">
        <f>dezembro!$I2</f>
        <v>0</v>
      </c>
      <c r="O5" s="11">
        <v>1500</v>
      </c>
      <c r="P5" s="13">
        <f>SUM(C5:N5)/P$2</f>
        <v>1000</v>
      </c>
      <c r="Q5" s="14"/>
      <c r="R5" s="14"/>
      <c r="S5" s="14"/>
      <c r="T5" s="13">
        <f t="shared" ref="T5:AE5" si="1">IF(C5=0,0,C5/$P5)</f>
        <v>1</v>
      </c>
      <c r="U5" s="15">
        <f t="shared" si="1"/>
        <v>0</v>
      </c>
      <c r="V5" s="15">
        <f t="shared" si="1"/>
        <v>0</v>
      </c>
      <c r="W5" s="15">
        <f t="shared" si="1"/>
        <v>0</v>
      </c>
      <c r="X5" s="15">
        <f t="shared" si="1"/>
        <v>0</v>
      </c>
      <c r="Y5" s="15">
        <f t="shared" si="1"/>
        <v>0</v>
      </c>
      <c r="Z5" s="15">
        <f t="shared" si="1"/>
        <v>0</v>
      </c>
      <c r="AA5" s="15">
        <f t="shared" si="1"/>
        <v>0</v>
      </c>
      <c r="AB5" s="15">
        <f t="shared" si="1"/>
        <v>0</v>
      </c>
      <c r="AC5" s="15">
        <f t="shared" si="1"/>
        <v>0</v>
      </c>
      <c r="AD5" s="15">
        <f t="shared" si="1"/>
        <v>0</v>
      </c>
      <c r="AE5" s="15">
        <f t="shared" si="1"/>
        <v>0</v>
      </c>
      <c r="AF5" s="14"/>
      <c r="AG5" s="14"/>
      <c r="AH5" s="14"/>
    </row>
    <row r="6" spans="1:34" ht="14.45" customHeight="1">
      <c r="A6" s="9" t="s">
        <v>17</v>
      </c>
      <c r="B6" s="10">
        <f>SUM(C6:N6)</f>
        <v>0</v>
      </c>
      <c r="C6" s="11">
        <f>janeiro!$I3</f>
        <v>0</v>
      </c>
      <c r="D6" s="11">
        <f>fevereiro!$I3</f>
        <v>0</v>
      </c>
      <c r="E6" s="11">
        <f>marco!$I3</f>
        <v>0</v>
      </c>
      <c r="F6" s="11">
        <f>abril!$I3</f>
        <v>0</v>
      </c>
      <c r="G6" s="11">
        <f>maio!$I3</f>
        <v>0</v>
      </c>
      <c r="H6" s="11">
        <f>junho!$I3</f>
        <v>0</v>
      </c>
      <c r="I6" s="11">
        <f>julho!$I3</f>
        <v>0</v>
      </c>
      <c r="J6" s="11">
        <f>agosto!$I3</f>
        <v>0</v>
      </c>
      <c r="K6" s="11">
        <f>setembro!$I3</f>
        <v>0</v>
      </c>
      <c r="L6" s="11">
        <f>outubro!$I3</f>
        <v>0</v>
      </c>
      <c r="M6" s="11">
        <f>novembro!$I3</f>
        <v>0</v>
      </c>
      <c r="N6" s="11">
        <f>dezembro!$I3</f>
        <v>0</v>
      </c>
      <c r="O6" s="12"/>
      <c r="P6" s="13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14.45" customHeight="1">
      <c r="A7" s="16"/>
      <c r="B7" s="17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4"/>
      <c r="R7" s="14"/>
      <c r="S7" s="18" t="s">
        <v>18</v>
      </c>
      <c r="T7" s="13">
        <f t="shared" ref="T7:AE7" si="2">SUM(T10:T22)</f>
        <v>2.85</v>
      </c>
      <c r="U7" s="13">
        <f t="shared" si="2"/>
        <v>0</v>
      </c>
      <c r="V7" s="13">
        <f t="shared" si="2"/>
        <v>0</v>
      </c>
      <c r="W7" s="13">
        <f t="shared" si="2"/>
        <v>0</v>
      </c>
      <c r="X7" s="13">
        <f t="shared" si="2"/>
        <v>0</v>
      </c>
      <c r="Y7" s="13">
        <f t="shared" si="2"/>
        <v>0</v>
      </c>
      <c r="Z7" s="13">
        <f t="shared" si="2"/>
        <v>0</v>
      </c>
      <c r="AA7" s="13">
        <f t="shared" si="2"/>
        <v>0</v>
      </c>
      <c r="AB7" s="13">
        <f t="shared" si="2"/>
        <v>0</v>
      </c>
      <c r="AC7" s="13">
        <f t="shared" si="2"/>
        <v>0</v>
      </c>
      <c r="AD7" s="13">
        <f t="shared" si="2"/>
        <v>0</v>
      </c>
      <c r="AE7" s="13">
        <f t="shared" si="2"/>
        <v>0</v>
      </c>
      <c r="AF7" s="14"/>
      <c r="AG7" s="14"/>
      <c r="AH7" s="14"/>
    </row>
    <row r="8" spans="1:34" ht="14.45" customHeight="1">
      <c r="A8" s="9" t="s">
        <v>19</v>
      </c>
      <c r="B8" s="10">
        <f>SUM(C8:N8)</f>
        <v>6</v>
      </c>
      <c r="C8" s="11">
        <f>janeiro!$I1</f>
        <v>6</v>
      </c>
      <c r="D8" s="11">
        <f>fevereiro!$I1</f>
        <v>0</v>
      </c>
      <c r="E8" s="11">
        <f>marco!$I1</f>
        <v>0</v>
      </c>
      <c r="F8" s="11">
        <f>abril!$I1</f>
        <v>0</v>
      </c>
      <c r="G8" s="11">
        <f>maio!$I1</f>
        <v>0</v>
      </c>
      <c r="H8" s="11">
        <f>junho!$I5</f>
        <v>0</v>
      </c>
      <c r="I8" s="11">
        <f>julho!$I5</f>
        <v>0</v>
      </c>
      <c r="J8" s="11">
        <f>agosto!$I5</f>
        <v>0</v>
      </c>
      <c r="K8" s="11">
        <f>setembro!$I5</f>
        <v>0</v>
      </c>
      <c r="L8" s="11">
        <f>outubro!$I5</f>
        <v>0</v>
      </c>
      <c r="M8" s="11">
        <f>novembro!$I5</f>
        <v>0</v>
      </c>
      <c r="N8" s="11">
        <f>dezembro!$I5</f>
        <v>0</v>
      </c>
      <c r="O8" s="12"/>
      <c r="P8" s="13">
        <f>B8/P$2</f>
        <v>6</v>
      </c>
      <c r="Q8" s="13"/>
      <c r="R8" s="18" t="str">
        <f>$A8</f>
        <v>Movimentos</v>
      </c>
      <c r="S8" s="14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4"/>
      <c r="AG8" s="14"/>
      <c r="AH8" s="14"/>
    </row>
    <row r="9" spans="1:34" ht="14.45" customHeight="1">
      <c r="A9" s="16"/>
      <c r="B9" s="17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4"/>
      <c r="S9" s="14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4"/>
      <c r="AG9" s="14"/>
      <c r="AH9" s="14"/>
    </row>
    <row r="10" spans="1:34" ht="14.45" customHeight="1">
      <c r="A10" s="9" t="s">
        <v>20</v>
      </c>
      <c r="B10" s="10">
        <f t="shared" ref="B10:B23" si="3">SUM(C10:N10)</f>
        <v>300</v>
      </c>
      <c r="C10" s="11">
        <f>janeiro!$I6</f>
        <v>300</v>
      </c>
      <c r="D10" s="11">
        <f>fevereiro!$I6</f>
        <v>0</v>
      </c>
      <c r="E10" s="11">
        <f>marco!$I6</f>
        <v>0</v>
      </c>
      <c r="F10" s="11">
        <f>abril!$I6</f>
        <v>0</v>
      </c>
      <c r="G10" s="11">
        <f>maio!$I6</f>
        <v>0</v>
      </c>
      <c r="H10" s="11">
        <f>junho!$I6</f>
        <v>0</v>
      </c>
      <c r="I10" s="11">
        <f>julho!$I6</f>
        <v>0</v>
      </c>
      <c r="J10" s="11">
        <f>agosto!$I6</f>
        <v>0</v>
      </c>
      <c r="K10" s="11">
        <f>setembro!$I6</f>
        <v>0</v>
      </c>
      <c r="L10" s="11">
        <f>outubro!$I6</f>
        <v>0</v>
      </c>
      <c r="M10" s="11">
        <f>novembro!$I6</f>
        <v>0</v>
      </c>
      <c r="N10" s="11">
        <f>dezembro!$I6</f>
        <v>0</v>
      </c>
      <c r="O10" s="11">
        <v>300</v>
      </c>
      <c r="P10" s="13">
        <f t="shared" ref="P10:P23" si="4">B10/P$2</f>
        <v>300</v>
      </c>
      <c r="Q10" s="13">
        <f t="shared" ref="Q10:Q23" si="5">O10-P10</f>
        <v>0</v>
      </c>
      <c r="R10" s="18" t="str">
        <f t="shared" ref="R10:R21" si="6">$A10</f>
        <v>Renda</v>
      </c>
      <c r="S10" s="14"/>
      <c r="T10" s="13">
        <f t="shared" ref="T10:T22" si="7">IF(T$5&gt;0,C10/$O10,0)</f>
        <v>1</v>
      </c>
      <c r="U10" s="13">
        <f t="shared" ref="U10:U22" si="8">IF(U$5&gt;0,D10/$O10,0)</f>
        <v>0</v>
      </c>
      <c r="V10" s="13">
        <f t="shared" ref="V10:V22" si="9">IF(V$5&gt;0,E10/$O10,0)</f>
        <v>0</v>
      </c>
      <c r="W10" s="13">
        <f t="shared" ref="W10:W22" si="10">IF(W$5&gt;0,F10/$O10,0)</f>
        <v>0</v>
      </c>
      <c r="X10" s="13">
        <f t="shared" ref="X10:X22" si="11">IF(X$5&gt;0,G10/$O10,0)</f>
        <v>0</v>
      </c>
      <c r="Y10" s="13">
        <f t="shared" ref="Y10:Y22" si="12">IF(Y$5&gt;0,H10/$O10,0)</f>
        <v>0</v>
      </c>
      <c r="Z10" s="13">
        <f t="shared" ref="Z10:Z22" si="13">IF(Z$5&gt;0,I10/$O10,0)</f>
        <v>0</v>
      </c>
      <c r="AA10" s="13">
        <f t="shared" ref="AA10:AA22" si="14">IF(AA$5&gt;0,J10/$O10,0)</f>
        <v>0</v>
      </c>
      <c r="AB10" s="13">
        <f t="shared" ref="AB10:AB22" si="15">IF(AB$5&gt;0,K10/$O10,0)</f>
        <v>0</v>
      </c>
      <c r="AC10" s="13">
        <f t="shared" ref="AC10:AC22" si="16">IF(AC$5&gt;0,L10/$O10,0)</f>
        <v>0</v>
      </c>
      <c r="AD10" s="13">
        <f t="shared" ref="AD10:AD22" si="17">IF(AD$5&gt;0,M10/$O10,0)</f>
        <v>0</v>
      </c>
      <c r="AE10" s="13">
        <f t="shared" ref="AE10:AE22" si="18">IF(AE$5&gt;0,N10/$O10,0)</f>
        <v>0</v>
      </c>
      <c r="AF10" s="14"/>
      <c r="AG10" s="14"/>
      <c r="AH10" s="14"/>
    </row>
    <row r="11" spans="1:34" ht="14.45" customHeight="1">
      <c r="A11" s="9" t="s">
        <v>21</v>
      </c>
      <c r="B11" s="10">
        <f t="shared" si="3"/>
        <v>200</v>
      </c>
      <c r="C11" s="11">
        <f>janeiro!$I7</f>
        <v>200</v>
      </c>
      <c r="D11" s="11">
        <f>fevereiro!$I7</f>
        <v>0</v>
      </c>
      <c r="E11" s="11">
        <f>marco!$I7</f>
        <v>0</v>
      </c>
      <c r="F11" s="11">
        <f>abril!$I7</f>
        <v>0</v>
      </c>
      <c r="G11" s="11">
        <f>maio!$I7</f>
        <v>0</v>
      </c>
      <c r="H11" s="11">
        <f>junho!$I7</f>
        <v>0</v>
      </c>
      <c r="I11" s="11">
        <f>julho!$I7</f>
        <v>0</v>
      </c>
      <c r="J11" s="11">
        <f>agosto!$I7</f>
        <v>0</v>
      </c>
      <c r="K11" s="11">
        <f>setembro!$I7</f>
        <v>0</v>
      </c>
      <c r="L11" s="11">
        <f>outubro!$I7</f>
        <v>0</v>
      </c>
      <c r="M11" s="11">
        <f>novembro!$I7</f>
        <v>0</v>
      </c>
      <c r="N11" s="11">
        <f>dezembro!$I7</f>
        <v>0</v>
      </c>
      <c r="O11" s="11">
        <v>400</v>
      </c>
      <c r="P11" s="13">
        <f t="shared" si="4"/>
        <v>200</v>
      </c>
      <c r="Q11" s="13">
        <f t="shared" si="5"/>
        <v>200</v>
      </c>
      <c r="R11" s="18" t="str">
        <f t="shared" si="6"/>
        <v>Comida</v>
      </c>
      <c r="S11" s="14"/>
      <c r="T11" s="13">
        <f t="shared" si="7"/>
        <v>0.5</v>
      </c>
      <c r="U11" s="13">
        <f t="shared" si="8"/>
        <v>0</v>
      </c>
      <c r="V11" s="13">
        <f t="shared" si="9"/>
        <v>0</v>
      </c>
      <c r="W11" s="13">
        <f t="shared" si="10"/>
        <v>0</v>
      </c>
      <c r="X11" s="13">
        <f t="shared" si="11"/>
        <v>0</v>
      </c>
      <c r="Y11" s="13">
        <f t="shared" si="12"/>
        <v>0</v>
      </c>
      <c r="Z11" s="13">
        <f t="shared" si="13"/>
        <v>0</v>
      </c>
      <c r="AA11" s="13">
        <f t="shared" si="14"/>
        <v>0</v>
      </c>
      <c r="AB11" s="13">
        <f t="shared" si="15"/>
        <v>0</v>
      </c>
      <c r="AC11" s="13">
        <f t="shared" si="16"/>
        <v>0</v>
      </c>
      <c r="AD11" s="13">
        <f t="shared" si="17"/>
        <v>0</v>
      </c>
      <c r="AE11" s="13">
        <f t="shared" si="18"/>
        <v>0</v>
      </c>
      <c r="AF11" s="12"/>
      <c r="AG11" s="12"/>
      <c r="AH11" s="12"/>
    </row>
    <row r="12" spans="1:34" ht="14.45" customHeight="1">
      <c r="A12" s="9" t="s">
        <v>22</v>
      </c>
      <c r="B12" s="10">
        <f t="shared" si="3"/>
        <v>0</v>
      </c>
      <c r="C12" s="11">
        <f>janeiro!$I8</f>
        <v>0</v>
      </c>
      <c r="D12" s="11">
        <f>fevereiro!$I8</f>
        <v>0</v>
      </c>
      <c r="E12" s="11">
        <f>marco!$I8</f>
        <v>0</v>
      </c>
      <c r="F12" s="11">
        <f>abril!$I8</f>
        <v>0</v>
      </c>
      <c r="G12" s="11">
        <f>maio!$I8</f>
        <v>0</v>
      </c>
      <c r="H12" s="11">
        <f>junho!$I8</f>
        <v>0</v>
      </c>
      <c r="I12" s="11">
        <f>julho!$I8</f>
        <v>0</v>
      </c>
      <c r="J12" s="11">
        <f>agosto!$I8</f>
        <v>0</v>
      </c>
      <c r="K12" s="11">
        <f>setembro!$I8</f>
        <v>0</v>
      </c>
      <c r="L12" s="11">
        <f>outubro!$I8</f>
        <v>0</v>
      </c>
      <c r="M12" s="11">
        <f>novembro!$I8</f>
        <v>0</v>
      </c>
      <c r="N12" s="11">
        <f>dezembro!$I8</f>
        <v>0</v>
      </c>
      <c r="O12" s="11">
        <v>50</v>
      </c>
      <c r="P12" s="13">
        <f t="shared" si="4"/>
        <v>0</v>
      </c>
      <c r="Q12" s="13">
        <f t="shared" si="5"/>
        <v>50</v>
      </c>
      <c r="R12" s="18" t="str">
        <f t="shared" si="6"/>
        <v>Portagens</v>
      </c>
      <c r="S12" s="14"/>
      <c r="T12" s="13">
        <f t="shared" si="7"/>
        <v>0</v>
      </c>
      <c r="U12" s="13">
        <f t="shared" si="8"/>
        <v>0</v>
      </c>
      <c r="V12" s="13">
        <f t="shared" si="9"/>
        <v>0</v>
      </c>
      <c r="W12" s="13">
        <f t="shared" si="10"/>
        <v>0</v>
      </c>
      <c r="X12" s="13">
        <f t="shared" si="11"/>
        <v>0</v>
      </c>
      <c r="Y12" s="13">
        <f t="shared" si="12"/>
        <v>0</v>
      </c>
      <c r="Z12" s="13">
        <f t="shared" si="13"/>
        <v>0</v>
      </c>
      <c r="AA12" s="13">
        <f t="shared" si="14"/>
        <v>0</v>
      </c>
      <c r="AB12" s="13">
        <f t="shared" si="15"/>
        <v>0</v>
      </c>
      <c r="AC12" s="13">
        <f t="shared" si="16"/>
        <v>0</v>
      </c>
      <c r="AD12" s="13">
        <f t="shared" si="17"/>
        <v>0</v>
      </c>
      <c r="AE12" s="13">
        <f t="shared" si="18"/>
        <v>0</v>
      </c>
      <c r="AF12" s="12"/>
      <c r="AG12" s="12"/>
      <c r="AH12" s="12"/>
    </row>
    <row r="13" spans="1:34" ht="14.45" customHeight="1">
      <c r="A13" s="9" t="s">
        <v>23</v>
      </c>
      <c r="B13" s="10">
        <f t="shared" si="3"/>
        <v>0</v>
      </c>
      <c r="C13" s="11">
        <f>janeiro!$I9</f>
        <v>0</v>
      </c>
      <c r="D13" s="11">
        <f>fevereiro!$I9</f>
        <v>0</v>
      </c>
      <c r="E13" s="11">
        <f>marco!$I9</f>
        <v>0</v>
      </c>
      <c r="F13" s="11">
        <f>abril!$I9</f>
        <v>0</v>
      </c>
      <c r="G13" s="11">
        <f>maio!$I9</f>
        <v>0</v>
      </c>
      <c r="H13" s="11">
        <f>junho!$I9</f>
        <v>0</v>
      </c>
      <c r="I13" s="11">
        <f>julho!$I9</f>
        <v>0</v>
      </c>
      <c r="J13" s="11">
        <f>agosto!$I9</f>
        <v>0</v>
      </c>
      <c r="K13" s="11">
        <f>setembro!$I9</f>
        <v>0</v>
      </c>
      <c r="L13" s="11">
        <f>outubro!$I9</f>
        <v>0</v>
      </c>
      <c r="M13" s="11">
        <f>novembro!$I9</f>
        <v>0</v>
      </c>
      <c r="N13" s="11">
        <f>dezembro!$I9</f>
        <v>0</v>
      </c>
      <c r="O13" s="11">
        <v>50</v>
      </c>
      <c r="P13" s="13">
        <f t="shared" si="4"/>
        <v>0</v>
      </c>
      <c r="Q13" s="13">
        <f t="shared" si="5"/>
        <v>50</v>
      </c>
      <c r="R13" s="18" t="str">
        <f t="shared" si="6"/>
        <v>Contas</v>
      </c>
      <c r="S13" s="14"/>
      <c r="T13" s="13">
        <f t="shared" si="7"/>
        <v>0</v>
      </c>
      <c r="U13" s="13">
        <f t="shared" si="8"/>
        <v>0</v>
      </c>
      <c r="V13" s="13">
        <f t="shared" si="9"/>
        <v>0</v>
      </c>
      <c r="W13" s="13">
        <f t="shared" si="10"/>
        <v>0</v>
      </c>
      <c r="X13" s="13">
        <f t="shared" si="11"/>
        <v>0</v>
      </c>
      <c r="Y13" s="13">
        <f t="shared" si="12"/>
        <v>0</v>
      </c>
      <c r="Z13" s="13">
        <f t="shared" si="13"/>
        <v>0</v>
      </c>
      <c r="AA13" s="13">
        <f t="shared" si="14"/>
        <v>0</v>
      </c>
      <c r="AB13" s="13">
        <f t="shared" si="15"/>
        <v>0</v>
      </c>
      <c r="AC13" s="13">
        <f t="shared" si="16"/>
        <v>0</v>
      </c>
      <c r="AD13" s="13">
        <f t="shared" si="17"/>
        <v>0</v>
      </c>
      <c r="AE13" s="13">
        <f t="shared" si="18"/>
        <v>0</v>
      </c>
      <c r="AF13" s="12"/>
      <c r="AG13" s="12"/>
      <c r="AH13" s="12"/>
    </row>
    <row r="14" spans="1:34" ht="14.45" customHeight="1">
      <c r="A14" s="9" t="s">
        <v>24</v>
      </c>
      <c r="B14" s="10">
        <f t="shared" si="3"/>
        <v>35</v>
      </c>
      <c r="C14" s="11">
        <f>janeiro!$I10</f>
        <v>35</v>
      </c>
      <c r="D14" s="11">
        <f>fevereiro!$I10</f>
        <v>0</v>
      </c>
      <c r="E14" s="11">
        <f>marco!$I10</f>
        <v>0</v>
      </c>
      <c r="F14" s="11">
        <f>abril!$I10</f>
        <v>0</v>
      </c>
      <c r="G14" s="11">
        <f>maio!$I10</f>
        <v>0</v>
      </c>
      <c r="H14" s="11">
        <f>junho!$I10</f>
        <v>0</v>
      </c>
      <c r="I14" s="11">
        <f>julho!$I10</f>
        <v>0</v>
      </c>
      <c r="J14" s="11">
        <f>agosto!$I10</f>
        <v>0</v>
      </c>
      <c r="K14" s="11">
        <f>setembro!$I10</f>
        <v>0</v>
      </c>
      <c r="L14" s="11">
        <f>outubro!$I10</f>
        <v>0</v>
      </c>
      <c r="M14" s="11">
        <f>novembro!$I10</f>
        <v>0</v>
      </c>
      <c r="N14" s="11">
        <f>dezembro!$I10</f>
        <v>0</v>
      </c>
      <c r="O14" s="11">
        <v>100</v>
      </c>
      <c r="P14" s="13">
        <f t="shared" si="4"/>
        <v>35</v>
      </c>
      <c r="Q14" s="13">
        <f t="shared" si="5"/>
        <v>65</v>
      </c>
      <c r="R14" s="18" t="str">
        <f t="shared" si="6"/>
        <v>Diesel</v>
      </c>
      <c r="S14" s="14"/>
      <c r="T14" s="13">
        <f t="shared" si="7"/>
        <v>0.35</v>
      </c>
      <c r="U14" s="13">
        <f t="shared" si="8"/>
        <v>0</v>
      </c>
      <c r="V14" s="13">
        <f t="shared" si="9"/>
        <v>0</v>
      </c>
      <c r="W14" s="13">
        <f t="shared" si="10"/>
        <v>0</v>
      </c>
      <c r="X14" s="13">
        <f t="shared" si="11"/>
        <v>0</v>
      </c>
      <c r="Y14" s="13">
        <f t="shared" si="12"/>
        <v>0</v>
      </c>
      <c r="Z14" s="13">
        <f t="shared" si="13"/>
        <v>0</v>
      </c>
      <c r="AA14" s="13">
        <f t="shared" si="14"/>
        <v>0</v>
      </c>
      <c r="AB14" s="13">
        <f t="shared" si="15"/>
        <v>0</v>
      </c>
      <c r="AC14" s="13">
        <f t="shared" si="16"/>
        <v>0</v>
      </c>
      <c r="AD14" s="13">
        <f t="shared" si="17"/>
        <v>0</v>
      </c>
      <c r="AE14" s="13">
        <f t="shared" si="18"/>
        <v>0</v>
      </c>
      <c r="AF14" s="12"/>
      <c r="AG14" s="12"/>
      <c r="AH14" s="12"/>
    </row>
    <row r="15" spans="1:34" ht="14.45" customHeight="1">
      <c r="A15" s="9" t="s">
        <v>25</v>
      </c>
      <c r="B15" s="10">
        <f t="shared" si="3"/>
        <v>0</v>
      </c>
      <c r="C15" s="11">
        <f>janeiro!$I11</f>
        <v>0</v>
      </c>
      <c r="D15" s="11">
        <f>fevereiro!$I11</f>
        <v>0</v>
      </c>
      <c r="E15" s="11">
        <f>marco!$I11</f>
        <v>0</v>
      </c>
      <c r="F15" s="11">
        <f>abril!$I11</f>
        <v>0</v>
      </c>
      <c r="G15" s="11">
        <f>maio!$I11</f>
        <v>0</v>
      </c>
      <c r="H15" s="11">
        <f>junho!$I11</f>
        <v>0</v>
      </c>
      <c r="I15" s="11">
        <f>julho!$I11</f>
        <v>0</v>
      </c>
      <c r="J15" s="11">
        <f>agosto!$I11</f>
        <v>0</v>
      </c>
      <c r="K15" s="11">
        <f>setembro!$I11</f>
        <v>0</v>
      </c>
      <c r="L15" s="11">
        <f>outubro!$I11</f>
        <v>0</v>
      </c>
      <c r="M15" s="11">
        <f>novembro!$I11</f>
        <v>0</v>
      </c>
      <c r="N15" s="11">
        <f>dezembro!$I11</f>
        <v>0</v>
      </c>
      <c r="O15" s="11">
        <v>50</v>
      </c>
      <c r="P15" s="13">
        <f t="shared" si="4"/>
        <v>0</v>
      </c>
      <c r="Q15" s="13">
        <f t="shared" si="5"/>
        <v>50</v>
      </c>
      <c r="R15" s="18" t="str">
        <f t="shared" si="6"/>
        <v>Serviços</v>
      </c>
      <c r="S15" s="14"/>
      <c r="T15" s="13">
        <f t="shared" si="7"/>
        <v>0</v>
      </c>
      <c r="U15" s="13">
        <f t="shared" si="8"/>
        <v>0</v>
      </c>
      <c r="V15" s="13">
        <f t="shared" si="9"/>
        <v>0</v>
      </c>
      <c r="W15" s="13">
        <f t="shared" si="10"/>
        <v>0</v>
      </c>
      <c r="X15" s="13">
        <f t="shared" si="11"/>
        <v>0</v>
      </c>
      <c r="Y15" s="13">
        <f t="shared" si="12"/>
        <v>0</v>
      </c>
      <c r="Z15" s="13">
        <f t="shared" si="13"/>
        <v>0</v>
      </c>
      <c r="AA15" s="13">
        <f t="shared" si="14"/>
        <v>0</v>
      </c>
      <c r="AB15" s="13">
        <f t="shared" si="15"/>
        <v>0</v>
      </c>
      <c r="AC15" s="13">
        <f t="shared" si="16"/>
        <v>0</v>
      </c>
      <c r="AD15" s="13">
        <f t="shared" si="17"/>
        <v>0</v>
      </c>
      <c r="AE15" s="13">
        <f t="shared" si="18"/>
        <v>0</v>
      </c>
      <c r="AF15" s="12"/>
      <c r="AG15" s="12"/>
      <c r="AH15" s="12"/>
    </row>
    <row r="16" spans="1:34" ht="14.45" customHeight="1">
      <c r="A16" s="9" t="s">
        <v>26</v>
      </c>
      <c r="B16" s="10">
        <f t="shared" si="3"/>
        <v>0</v>
      </c>
      <c r="C16" s="11">
        <f>janeiro!$I12</f>
        <v>0</v>
      </c>
      <c r="D16" s="11">
        <f>fevereiro!$I12</f>
        <v>0</v>
      </c>
      <c r="E16" s="11">
        <f>marco!$I12</f>
        <v>0</v>
      </c>
      <c r="F16" s="11">
        <f>abril!$I12</f>
        <v>0</v>
      </c>
      <c r="G16" s="11">
        <f>maio!$I12</f>
        <v>0</v>
      </c>
      <c r="H16" s="11">
        <f>junho!$I12</f>
        <v>0</v>
      </c>
      <c r="I16" s="11">
        <f>julho!$I12</f>
        <v>0</v>
      </c>
      <c r="J16" s="11">
        <f>agosto!$I12</f>
        <v>0</v>
      </c>
      <c r="K16" s="11">
        <f>setembro!$I12</f>
        <v>0</v>
      </c>
      <c r="L16" s="11">
        <f>outubro!$I12</f>
        <v>0</v>
      </c>
      <c r="M16" s="11">
        <f>novembro!$I12</f>
        <v>0</v>
      </c>
      <c r="N16" s="11">
        <f>dezembro!$I12</f>
        <v>0</v>
      </c>
      <c r="O16" s="11">
        <v>10</v>
      </c>
      <c r="P16" s="13">
        <f t="shared" si="4"/>
        <v>0</v>
      </c>
      <c r="Q16" s="13">
        <f t="shared" si="5"/>
        <v>10</v>
      </c>
      <c r="R16" s="18" t="str">
        <f t="shared" si="6"/>
        <v>UBER Transporte</v>
      </c>
      <c r="S16" s="14"/>
      <c r="T16" s="13">
        <f t="shared" si="7"/>
        <v>0</v>
      </c>
      <c r="U16" s="13">
        <f t="shared" si="8"/>
        <v>0</v>
      </c>
      <c r="V16" s="13">
        <f t="shared" si="9"/>
        <v>0</v>
      </c>
      <c r="W16" s="13">
        <f t="shared" si="10"/>
        <v>0</v>
      </c>
      <c r="X16" s="13">
        <f t="shared" si="11"/>
        <v>0</v>
      </c>
      <c r="Y16" s="13">
        <f t="shared" si="12"/>
        <v>0</v>
      </c>
      <c r="Z16" s="13">
        <f t="shared" si="13"/>
        <v>0</v>
      </c>
      <c r="AA16" s="13">
        <f t="shared" si="14"/>
        <v>0</v>
      </c>
      <c r="AB16" s="13">
        <f t="shared" si="15"/>
        <v>0</v>
      </c>
      <c r="AC16" s="13">
        <f t="shared" si="16"/>
        <v>0</v>
      </c>
      <c r="AD16" s="13">
        <f t="shared" si="17"/>
        <v>0</v>
      </c>
      <c r="AE16" s="13">
        <f t="shared" si="18"/>
        <v>0</v>
      </c>
      <c r="AF16" s="12"/>
      <c r="AG16" s="12"/>
      <c r="AH16" s="12"/>
    </row>
    <row r="17" spans="1:34" ht="14.45" customHeight="1">
      <c r="A17" s="9" t="s">
        <v>27</v>
      </c>
      <c r="B17" s="10">
        <f t="shared" si="3"/>
        <v>0</v>
      </c>
      <c r="C17" s="11">
        <f>janeiro!$I13</f>
        <v>0</v>
      </c>
      <c r="D17" s="11">
        <f>fevereiro!$I13</f>
        <v>0</v>
      </c>
      <c r="E17" s="11">
        <f>marco!$I13</f>
        <v>0</v>
      </c>
      <c r="F17" s="11">
        <f>abril!$I13</f>
        <v>0</v>
      </c>
      <c r="G17" s="11">
        <f>maio!$I13</f>
        <v>0</v>
      </c>
      <c r="H17" s="11">
        <f>junho!$I13</f>
        <v>0</v>
      </c>
      <c r="I17" s="11">
        <f>julho!$I13</f>
        <v>0</v>
      </c>
      <c r="J17" s="11">
        <f>agosto!$I13</f>
        <v>0</v>
      </c>
      <c r="K17" s="11">
        <f>setembro!$I13</f>
        <v>0</v>
      </c>
      <c r="L17" s="11">
        <f>outubro!$I13</f>
        <v>0</v>
      </c>
      <c r="M17" s="11">
        <f>novembro!$I13</f>
        <v>0</v>
      </c>
      <c r="N17" s="11">
        <f>dezembro!$I13</f>
        <v>0</v>
      </c>
      <c r="O17" s="11">
        <v>50</v>
      </c>
      <c r="P17" s="13">
        <f t="shared" si="4"/>
        <v>0</v>
      </c>
      <c r="Q17" s="13">
        <f t="shared" si="5"/>
        <v>50</v>
      </c>
      <c r="R17" s="18" t="str">
        <f t="shared" si="6"/>
        <v>GLOVO</v>
      </c>
      <c r="S17" s="14"/>
      <c r="T17" s="13">
        <f t="shared" si="7"/>
        <v>0</v>
      </c>
      <c r="U17" s="13">
        <f t="shared" si="8"/>
        <v>0</v>
      </c>
      <c r="V17" s="13">
        <f t="shared" si="9"/>
        <v>0</v>
      </c>
      <c r="W17" s="13">
        <f t="shared" si="10"/>
        <v>0</v>
      </c>
      <c r="X17" s="13">
        <f t="shared" si="11"/>
        <v>0</v>
      </c>
      <c r="Y17" s="13">
        <f t="shared" si="12"/>
        <v>0</v>
      </c>
      <c r="Z17" s="13">
        <f t="shared" si="13"/>
        <v>0</v>
      </c>
      <c r="AA17" s="13">
        <f t="shared" si="14"/>
        <v>0</v>
      </c>
      <c r="AB17" s="13">
        <f t="shared" si="15"/>
        <v>0</v>
      </c>
      <c r="AC17" s="13">
        <f t="shared" si="16"/>
        <v>0</v>
      </c>
      <c r="AD17" s="13">
        <f t="shared" si="17"/>
        <v>0</v>
      </c>
      <c r="AE17" s="13">
        <f t="shared" si="18"/>
        <v>0</v>
      </c>
      <c r="AF17" s="12"/>
      <c r="AG17" s="12"/>
      <c r="AH17" s="12"/>
    </row>
    <row r="18" spans="1:34" ht="14.45" customHeight="1">
      <c r="A18" s="9" t="s">
        <v>28</v>
      </c>
      <c r="B18" s="10">
        <f t="shared" si="3"/>
        <v>0</v>
      </c>
      <c r="C18" s="11">
        <f>janeiro!$I14</f>
        <v>0</v>
      </c>
      <c r="D18" s="11">
        <f>fevereiro!$I14</f>
        <v>0</v>
      </c>
      <c r="E18" s="11">
        <f>marco!$I14</f>
        <v>0</v>
      </c>
      <c r="F18" s="11">
        <f>abril!$I14</f>
        <v>0</v>
      </c>
      <c r="G18" s="11">
        <f>maio!$I14</f>
        <v>0</v>
      </c>
      <c r="H18" s="11">
        <f>junho!$I14</f>
        <v>0</v>
      </c>
      <c r="I18" s="11">
        <f>julho!$I14</f>
        <v>0</v>
      </c>
      <c r="J18" s="11">
        <f>agosto!$I14</f>
        <v>0</v>
      </c>
      <c r="K18" s="11">
        <f>setembro!$I14</f>
        <v>0</v>
      </c>
      <c r="L18" s="11">
        <f>outubro!$I14</f>
        <v>0</v>
      </c>
      <c r="M18" s="11">
        <f>novembro!$I14</f>
        <v>0</v>
      </c>
      <c r="N18" s="11">
        <f>dezembro!$I14</f>
        <v>0</v>
      </c>
      <c r="O18" s="11">
        <v>10</v>
      </c>
      <c r="P18" s="13">
        <f t="shared" si="4"/>
        <v>0</v>
      </c>
      <c r="Q18" s="13">
        <f t="shared" si="5"/>
        <v>10</v>
      </c>
      <c r="R18" s="18" t="str">
        <f t="shared" si="6"/>
        <v>Levantamento</v>
      </c>
      <c r="S18" s="14"/>
      <c r="T18" s="13">
        <f t="shared" si="7"/>
        <v>0</v>
      </c>
      <c r="U18" s="13">
        <f t="shared" si="8"/>
        <v>0</v>
      </c>
      <c r="V18" s="13">
        <f t="shared" si="9"/>
        <v>0</v>
      </c>
      <c r="W18" s="13">
        <f t="shared" si="10"/>
        <v>0</v>
      </c>
      <c r="X18" s="13">
        <f t="shared" si="11"/>
        <v>0</v>
      </c>
      <c r="Y18" s="13">
        <f t="shared" si="12"/>
        <v>0</v>
      </c>
      <c r="Z18" s="13">
        <f t="shared" si="13"/>
        <v>0</v>
      </c>
      <c r="AA18" s="13">
        <f t="shared" si="14"/>
        <v>0</v>
      </c>
      <c r="AB18" s="13">
        <f t="shared" si="15"/>
        <v>0</v>
      </c>
      <c r="AC18" s="13">
        <f t="shared" si="16"/>
        <v>0</v>
      </c>
      <c r="AD18" s="13">
        <f t="shared" si="17"/>
        <v>0</v>
      </c>
      <c r="AE18" s="13">
        <f t="shared" si="18"/>
        <v>0</v>
      </c>
      <c r="AF18" s="12"/>
      <c r="AG18" s="12"/>
      <c r="AH18" s="12"/>
    </row>
    <row r="19" spans="1:34" ht="14.45" customHeight="1">
      <c r="A19" s="9" t="s">
        <v>29</v>
      </c>
      <c r="B19" s="10">
        <f t="shared" si="3"/>
        <v>30</v>
      </c>
      <c r="C19" s="11">
        <f>janeiro!$I15</f>
        <v>30</v>
      </c>
      <c r="D19" s="11">
        <f>fevereiro!$I15</f>
        <v>0</v>
      </c>
      <c r="E19" s="11">
        <f>marco!$I15</f>
        <v>0</v>
      </c>
      <c r="F19" s="11">
        <f>abril!$I15</f>
        <v>0</v>
      </c>
      <c r="G19" s="11">
        <f>maio!$I15</f>
        <v>0</v>
      </c>
      <c r="H19" s="11">
        <f>junho!$I15</f>
        <v>0</v>
      </c>
      <c r="I19" s="11">
        <f>julho!$I15</f>
        <v>0</v>
      </c>
      <c r="J19" s="11">
        <f>agosto!$I15</f>
        <v>0</v>
      </c>
      <c r="K19" s="11">
        <f>setembro!$I15</f>
        <v>0</v>
      </c>
      <c r="L19" s="11">
        <f>outubro!$I15</f>
        <v>0</v>
      </c>
      <c r="M19" s="11">
        <f>novembro!$I15</f>
        <v>0</v>
      </c>
      <c r="N19" s="11">
        <f>dezembro!$I15</f>
        <v>0</v>
      </c>
      <c r="O19" s="11">
        <v>30</v>
      </c>
      <c r="P19" s="13">
        <f t="shared" si="4"/>
        <v>30</v>
      </c>
      <c r="Q19" s="13">
        <f t="shared" si="5"/>
        <v>0</v>
      </c>
      <c r="R19" s="18" t="str">
        <f t="shared" si="6"/>
        <v>Empregada</v>
      </c>
      <c r="S19" s="14"/>
      <c r="T19" s="13">
        <f t="shared" si="7"/>
        <v>1</v>
      </c>
      <c r="U19" s="13">
        <f t="shared" si="8"/>
        <v>0</v>
      </c>
      <c r="V19" s="13">
        <f t="shared" si="9"/>
        <v>0</v>
      </c>
      <c r="W19" s="13">
        <f t="shared" si="10"/>
        <v>0</v>
      </c>
      <c r="X19" s="13">
        <f t="shared" si="11"/>
        <v>0</v>
      </c>
      <c r="Y19" s="13">
        <f t="shared" si="12"/>
        <v>0</v>
      </c>
      <c r="Z19" s="13">
        <f t="shared" si="13"/>
        <v>0</v>
      </c>
      <c r="AA19" s="13">
        <f t="shared" si="14"/>
        <v>0</v>
      </c>
      <c r="AB19" s="13">
        <f t="shared" si="15"/>
        <v>0</v>
      </c>
      <c r="AC19" s="13">
        <f t="shared" si="16"/>
        <v>0</v>
      </c>
      <c r="AD19" s="13">
        <f t="shared" si="17"/>
        <v>0</v>
      </c>
      <c r="AE19" s="13">
        <f t="shared" si="18"/>
        <v>0</v>
      </c>
      <c r="AF19" s="12"/>
      <c r="AG19" s="12"/>
      <c r="AH19" s="12"/>
    </row>
    <row r="20" spans="1:34" ht="14.45" customHeight="1">
      <c r="A20" s="9" t="s">
        <v>30</v>
      </c>
      <c r="B20" s="10">
        <f t="shared" si="3"/>
        <v>0</v>
      </c>
      <c r="C20" s="11">
        <f>janeiro!$I16</f>
        <v>0</v>
      </c>
      <c r="D20" s="11">
        <f>fevereiro!$I16</f>
        <v>0</v>
      </c>
      <c r="E20" s="11">
        <f>marco!$I16</f>
        <v>0</v>
      </c>
      <c r="F20" s="11">
        <f>abril!$I16</f>
        <v>0</v>
      </c>
      <c r="G20" s="11">
        <f>maio!$I16</f>
        <v>0</v>
      </c>
      <c r="H20" s="11">
        <f>junho!$I16</f>
        <v>0</v>
      </c>
      <c r="I20" s="11">
        <f>julho!$I16</f>
        <v>0</v>
      </c>
      <c r="J20" s="11">
        <f>agosto!$I16</f>
        <v>0</v>
      </c>
      <c r="K20" s="11">
        <f>setembro!$I16</f>
        <v>0</v>
      </c>
      <c r="L20" s="11">
        <f>outubro!$I16</f>
        <v>0</v>
      </c>
      <c r="M20" s="11">
        <f>novembro!$I16</f>
        <v>0</v>
      </c>
      <c r="N20" s="11">
        <f>dezembro!$I16</f>
        <v>0</v>
      </c>
      <c r="O20" s="11">
        <v>30</v>
      </c>
      <c r="P20" s="13">
        <f t="shared" si="4"/>
        <v>0</v>
      </c>
      <c r="Q20" s="13">
        <f t="shared" si="5"/>
        <v>30</v>
      </c>
      <c r="R20" s="18" t="str">
        <f t="shared" si="6"/>
        <v>Outros</v>
      </c>
      <c r="S20" s="14"/>
      <c r="T20" s="13">
        <f t="shared" si="7"/>
        <v>0</v>
      </c>
      <c r="U20" s="13">
        <f t="shared" si="8"/>
        <v>0</v>
      </c>
      <c r="V20" s="13">
        <f t="shared" si="9"/>
        <v>0</v>
      </c>
      <c r="W20" s="13">
        <f t="shared" si="10"/>
        <v>0</v>
      </c>
      <c r="X20" s="13">
        <f t="shared" si="11"/>
        <v>0</v>
      </c>
      <c r="Y20" s="13">
        <f t="shared" si="12"/>
        <v>0</v>
      </c>
      <c r="Z20" s="13">
        <f t="shared" si="13"/>
        <v>0</v>
      </c>
      <c r="AA20" s="13">
        <f t="shared" si="14"/>
        <v>0</v>
      </c>
      <c r="AB20" s="13">
        <f t="shared" si="15"/>
        <v>0</v>
      </c>
      <c r="AC20" s="13">
        <f t="shared" si="16"/>
        <v>0</v>
      </c>
      <c r="AD20" s="13">
        <f t="shared" si="17"/>
        <v>0</v>
      </c>
      <c r="AE20" s="13">
        <f t="shared" si="18"/>
        <v>0</v>
      </c>
      <c r="AF20" s="12"/>
      <c r="AG20" s="12"/>
      <c r="AH20" s="12"/>
    </row>
    <row r="21" spans="1:34" ht="14.45" customHeight="1">
      <c r="A21" s="9" t="s">
        <v>31</v>
      </c>
      <c r="B21" s="10">
        <f t="shared" si="3"/>
        <v>0</v>
      </c>
      <c r="C21" s="11">
        <f>janeiro!$I17</f>
        <v>0</v>
      </c>
      <c r="D21" s="11">
        <f>fevereiro!$I17</f>
        <v>0</v>
      </c>
      <c r="E21" s="11">
        <f>marco!$I17</f>
        <v>0</v>
      </c>
      <c r="F21" s="11">
        <f>abril!$I17</f>
        <v>0</v>
      </c>
      <c r="G21" s="11">
        <f>maio!$I17</f>
        <v>0</v>
      </c>
      <c r="H21" s="11">
        <f>junho!$I17</f>
        <v>0</v>
      </c>
      <c r="I21" s="11">
        <f>julho!$I17</f>
        <v>0</v>
      </c>
      <c r="J21" s="11">
        <f>agosto!$I17</f>
        <v>0</v>
      </c>
      <c r="K21" s="11">
        <f>setembro!$I17</f>
        <v>0</v>
      </c>
      <c r="L21" s="11">
        <f>outubro!$I17</f>
        <v>0</v>
      </c>
      <c r="M21" s="11">
        <f>novembro!$I17</f>
        <v>0</v>
      </c>
      <c r="N21" s="11">
        <f>dezembro!$I17</f>
        <v>0</v>
      </c>
      <c r="O21" s="11">
        <v>30</v>
      </c>
      <c r="P21" s="13">
        <f t="shared" si="4"/>
        <v>0</v>
      </c>
      <c r="Q21" s="13">
        <f t="shared" si="5"/>
        <v>30</v>
      </c>
      <c r="R21" s="18" t="str">
        <f t="shared" si="6"/>
        <v>Saude</v>
      </c>
      <c r="S21" s="14"/>
      <c r="T21" s="13">
        <f t="shared" si="7"/>
        <v>0</v>
      </c>
      <c r="U21" s="13">
        <f t="shared" si="8"/>
        <v>0</v>
      </c>
      <c r="V21" s="13">
        <f t="shared" si="9"/>
        <v>0</v>
      </c>
      <c r="W21" s="13">
        <f t="shared" si="10"/>
        <v>0</v>
      </c>
      <c r="X21" s="13">
        <f t="shared" si="11"/>
        <v>0</v>
      </c>
      <c r="Y21" s="13">
        <f t="shared" si="12"/>
        <v>0</v>
      </c>
      <c r="Z21" s="13">
        <f t="shared" si="13"/>
        <v>0</v>
      </c>
      <c r="AA21" s="13">
        <f t="shared" si="14"/>
        <v>0</v>
      </c>
      <c r="AB21" s="13">
        <f t="shared" si="15"/>
        <v>0</v>
      </c>
      <c r="AC21" s="13">
        <f t="shared" si="16"/>
        <v>0</v>
      </c>
      <c r="AD21" s="13">
        <f t="shared" si="17"/>
        <v>0</v>
      </c>
      <c r="AE21" s="13">
        <f t="shared" si="18"/>
        <v>0</v>
      </c>
      <c r="AF21" s="12"/>
      <c r="AG21" s="12"/>
      <c r="AH21" s="12"/>
    </row>
    <row r="22" spans="1:34" ht="14.45" customHeight="1">
      <c r="A22" s="9" t="s">
        <v>32</v>
      </c>
      <c r="B22" s="10">
        <f t="shared" si="3"/>
        <v>0</v>
      </c>
      <c r="C22" s="11">
        <f>janeiro!$I18</f>
        <v>0</v>
      </c>
      <c r="D22" s="11">
        <f>fevereiro!$I18</f>
        <v>0</v>
      </c>
      <c r="E22" s="11">
        <f>marco!$I18</f>
        <v>0</v>
      </c>
      <c r="F22" s="11">
        <f>abril!$I18</f>
        <v>0</v>
      </c>
      <c r="G22" s="11">
        <f>maio!$I18</f>
        <v>0</v>
      </c>
      <c r="H22" s="11">
        <f>junho!$I18</f>
        <v>0</v>
      </c>
      <c r="I22" s="11">
        <f>julho!$I18</f>
        <v>0</v>
      </c>
      <c r="J22" s="11">
        <f>agosto!$I18</f>
        <v>0</v>
      </c>
      <c r="K22" s="11">
        <f>setembro!$I18</f>
        <v>0</v>
      </c>
      <c r="L22" s="11">
        <f>outubro!$I18</f>
        <v>0</v>
      </c>
      <c r="M22" s="11">
        <f>novembro!$I18</f>
        <v>0</v>
      </c>
      <c r="N22" s="11">
        <f>dezembro!$I18</f>
        <v>0</v>
      </c>
      <c r="O22" s="11">
        <v>80</v>
      </c>
      <c r="P22" s="13">
        <f t="shared" si="4"/>
        <v>0</v>
      </c>
      <c r="Q22" s="13">
        <f t="shared" si="5"/>
        <v>80</v>
      </c>
      <c r="R22" s="18" t="s">
        <v>33</v>
      </c>
      <c r="S22" s="14"/>
      <c r="T22" s="13">
        <f t="shared" si="7"/>
        <v>0</v>
      </c>
      <c r="U22" s="13">
        <f t="shared" si="8"/>
        <v>0</v>
      </c>
      <c r="V22" s="13">
        <f t="shared" si="9"/>
        <v>0</v>
      </c>
      <c r="W22" s="13">
        <f t="shared" si="10"/>
        <v>0</v>
      </c>
      <c r="X22" s="13">
        <f t="shared" si="11"/>
        <v>0</v>
      </c>
      <c r="Y22" s="13">
        <f t="shared" si="12"/>
        <v>0</v>
      </c>
      <c r="Z22" s="13">
        <f t="shared" si="13"/>
        <v>0</v>
      </c>
      <c r="AA22" s="13">
        <f t="shared" si="14"/>
        <v>0</v>
      </c>
      <c r="AB22" s="13">
        <f t="shared" si="15"/>
        <v>0</v>
      </c>
      <c r="AC22" s="13">
        <f t="shared" si="16"/>
        <v>0</v>
      </c>
      <c r="AD22" s="13">
        <f t="shared" si="17"/>
        <v>0</v>
      </c>
      <c r="AE22" s="13">
        <f t="shared" si="18"/>
        <v>0</v>
      </c>
      <c r="AF22" s="12"/>
      <c r="AG22" s="12"/>
      <c r="AH22" s="12"/>
    </row>
    <row r="23" spans="1:34" ht="14.45" customHeight="1">
      <c r="A23" s="9" t="s">
        <v>34</v>
      </c>
      <c r="B23" s="10">
        <f t="shared" si="3"/>
        <v>0</v>
      </c>
      <c r="C23" s="11">
        <f>janeiro!$I19</f>
        <v>0</v>
      </c>
      <c r="D23" s="11">
        <f>fevereiro!$I19</f>
        <v>0</v>
      </c>
      <c r="E23" s="11">
        <f>marco!$I19</f>
        <v>0</v>
      </c>
      <c r="F23" s="11">
        <f>abril!$I19</f>
        <v>0</v>
      </c>
      <c r="G23" s="11">
        <f>maio!$I19</f>
        <v>0</v>
      </c>
      <c r="H23" s="11">
        <f>junho!$I19</f>
        <v>0</v>
      </c>
      <c r="I23" s="11">
        <f>julho!$I19</f>
        <v>0</v>
      </c>
      <c r="J23" s="11">
        <f>agosto!$I19</f>
        <v>0</v>
      </c>
      <c r="K23" s="11">
        <f>setembro!$I19</f>
        <v>0</v>
      </c>
      <c r="L23" s="11">
        <f>outubro!$I19</f>
        <v>0</v>
      </c>
      <c r="M23" s="11">
        <f>novembro!$I19</f>
        <v>0</v>
      </c>
      <c r="N23" s="11">
        <f>dezembro!$I19</f>
        <v>0</v>
      </c>
      <c r="O23" s="11">
        <v>25</v>
      </c>
      <c r="P23" s="13">
        <f t="shared" si="4"/>
        <v>0</v>
      </c>
      <c r="Q23" s="13">
        <f t="shared" si="5"/>
        <v>25</v>
      </c>
      <c r="R23" s="18" t="s">
        <v>34</v>
      </c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2"/>
    </row>
    <row r="24" spans="1:34" ht="14.45" customHeight="1">
      <c r="A24" s="16"/>
      <c r="B24" s="17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2"/>
    </row>
    <row r="25" spans="1:34" ht="14.45" customHeight="1">
      <c r="A25" s="9" t="s">
        <v>35</v>
      </c>
      <c r="B25" s="10">
        <f>SUM(C25:N25)</f>
        <v>0</v>
      </c>
      <c r="C25" s="11">
        <f>janeiro!$I21</f>
        <v>0</v>
      </c>
      <c r="D25" s="11">
        <f>fevereiro!$I21</f>
        <v>0</v>
      </c>
      <c r="E25" s="11">
        <f>marco!$I21</f>
        <v>0</v>
      </c>
      <c r="F25" s="11">
        <f>abril!$I21</f>
        <v>0</v>
      </c>
      <c r="G25" s="11">
        <f>maio!$I21</f>
        <v>0</v>
      </c>
      <c r="H25" s="11">
        <f>junho!$I21</f>
        <v>0</v>
      </c>
      <c r="I25" s="11">
        <f>julho!$I21</f>
        <v>0</v>
      </c>
      <c r="J25" s="11">
        <f>agosto!$I21</f>
        <v>0</v>
      </c>
      <c r="K25" s="11">
        <f>setembro!$I21</f>
        <v>0</v>
      </c>
      <c r="L25" s="11">
        <f>outubro!$I21</f>
        <v>0</v>
      </c>
      <c r="M25" s="11">
        <f>novembro!$I21</f>
        <v>0</v>
      </c>
      <c r="N25" s="11">
        <f>dezembro!$I21</f>
        <v>0</v>
      </c>
      <c r="O25" s="12"/>
      <c r="P25" s="13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2"/>
    </row>
    <row r="26" spans="1:34" ht="14.45" customHeight="1">
      <c r="A26" s="9" t="s">
        <v>36</v>
      </c>
      <c r="B26" s="10">
        <f>SUM(C26:N26)</f>
        <v>0</v>
      </c>
      <c r="C26" s="11">
        <f>janeiro!$I22</f>
        <v>0</v>
      </c>
      <c r="D26" s="11">
        <f>fevereiro!$I22</f>
        <v>0</v>
      </c>
      <c r="E26" s="11">
        <f>marco!$I22</f>
        <v>0</v>
      </c>
      <c r="F26" s="11">
        <f>abril!$I22</f>
        <v>0</v>
      </c>
      <c r="G26" s="11">
        <f>maio!$I22</f>
        <v>0</v>
      </c>
      <c r="H26" s="11">
        <f>junho!$I22</f>
        <v>0</v>
      </c>
      <c r="I26" s="11">
        <f>julho!$I22</f>
        <v>0</v>
      </c>
      <c r="J26" s="11">
        <f>agosto!$I22</f>
        <v>0</v>
      </c>
      <c r="K26" s="11">
        <f>setembro!$I22</f>
        <v>0</v>
      </c>
      <c r="L26" s="11">
        <f>outubro!$I22</f>
        <v>0</v>
      </c>
      <c r="M26" s="11">
        <f>novembro!$I22</f>
        <v>0</v>
      </c>
      <c r="N26" s="11">
        <f>dezembro!$I22</f>
        <v>0</v>
      </c>
      <c r="O26" s="12"/>
      <c r="P26" s="13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2"/>
    </row>
    <row r="27" spans="1:34" ht="14.45" customHeight="1">
      <c r="A27" s="9" t="s">
        <v>37</v>
      </c>
      <c r="B27" s="10">
        <f>IF(B26&gt;0,B26-B25,0)</f>
        <v>0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2"/>
      <c r="P27" s="13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2"/>
    </row>
    <row r="28" spans="1:34" ht="14.45" customHeight="1">
      <c r="A28" s="16"/>
      <c r="B28" s="17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2"/>
    </row>
    <row r="29" spans="1:34" ht="14.45" customHeight="1">
      <c r="A29" s="9" t="s">
        <v>38</v>
      </c>
      <c r="B29" s="10">
        <f>SUM(C29:N29)</f>
        <v>400</v>
      </c>
      <c r="C29" s="11">
        <f>janeiro!$I25</f>
        <v>400</v>
      </c>
      <c r="D29" s="11">
        <f>fevereiro!$I25</f>
        <v>0</v>
      </c>
      <c r="E29" s="11">
        <f>marco!$I25</f>
        <v>0</v>
      </c>
      <c r="F29" s="11">
        <f>abril!$I25</f>
        <v>0</v>
      </c>
      <c r="G29" s="11">
        <f>maio!$I25</f>
        <v>0</v>
      </c>
      <c r="H29" s="11">
        <f>junho!$I25</f>
        <v>0</v>
      </c>
      <c r="I29" s="11">
        <f>julho!$I25</f>
        <v>0</v>
      </c>
      <c r="J29" s="11">
        <f>agosto!$I25</f>
        <v>0</v>
      </c>
      <c r="K29" s="11">
        <f>setembro!$I25</f>
        <v>0</v>
      </c>
      <c r="L29" s="11">
        <f>outubro!$I25</f>
        <v>0</v>
      </c>
      <c r="M29" s="11">
        <f>novembro!$I25</f>
        <v>0</v>
      </c>
      <c r="N29" s="11">
        <f>dezembro!$I25</f>
        <v>0</v>
      </c>
      <c r="O29" s="12"/>
      <c r="P29" s="13">
        <f>SUM(C29:N29)/P$2</f>
        <v>400</v>
      </c>
      <c r="Q29" s="13">
        <f>P29</f>
        <v>400</v>
      </c>
      <c r="R29" s="18" t="str">
        <f>$A29</f>
        <v>BUFFER</v>
      </c>
      <c r="S29" s="14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</row>
    <row r="30" spans="1:34" ht="14.45" customHeight="1">
      <c r="A30" s="9" t="s">
        <v>39</v>
      </c>
      <c r="B30" s="10">
        <f>SUM(C30:N30)</f>
        <v>0</v>
      </c>
      <c r="C30" s="11">
        <f>janeiro!$I26</f>
        <v>0</v>
      </c>
      <c r="D30" s="11">
        <f>fevereiro!$I26</f>
        <v>0</v>
      </c>
      <c r="E30" s="11">
        <f>marco!$I26</f>
        <v>0</v>
      </c>
      <c r="F30" s="11">
        <f>abril!$I26</f>
        <v>0</v>
      </c>
      <c r="G30" s="11">
        <f>maio!$I26</f>
        <v>0</v>
      </c>
      <c r="H30" s="11">
        <f>junho!$I26</f>
        <v>0</v>
      </c>
      <c r="I30" s="11">
        <f>julho!$I26</f>
        <v>0</v>
      </c>
      <c r="J30" s="11">
        <f>agosto!$I26</f>
        <v>0</v>
      </c>
      <c r="K30" s="11">
        <f>setembro!$I26</f>
        <v>0</v>
      </c>
      <c r="L30" s="11">
        <f>outubro!$I26</f>
        <v>0</v>
      </c>
      <c r="M30" s="11">
        <f>novembro!$I26</f>
        <v>0</v>
      </c>
      <c r="N30" s="11">
        <f>dezembro!$I26</f>
        <v>0</v>
      </c>
      <c r="O30" s="11">
        <v>100</v>
      </c>
      <c r="P30" s="13">
        <f>SUM(C30:N30)/P$2</f>
        <v>0</v>
      </c>
      <c r="Q30" s="13">
        <f>O30-P30</f>
        <v>100</v>
      </c>
      <c r="R30" s="18" t="str">
        <f>$A30</f>
        <v>RESERVA</v>
      </c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</row>
    <row r="31" spans="1:34" ht="14.45" customHeight="1">
      <c r="A31" s="16"/>
      <c r="B31" s="17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</row>
    <row r="32" spans="1:34" ht="14.45" customHeight="1">
      <c r="A32" s="9" t="s">
        <v>40</v>
      </c>
      <c r="B32" s="10">
        <f>SUM(C32:N32)</f>
        <v>0</v>
      </c>
      <c r="C32" s="11">
        <f>janeiro!$I27</f>
        <v>0</v>
      </c>
      <c r="D32" s="11">
        <f>fevereiro!$I27</f>
        <v>0</v>
      </c>
      <c r="E32" s="11">
        <f>marco!$I27</f>
        <v>0</v>
      </c>
      <c r="F32" s="11">
        <f>abril!$I27</f>
        <v>0</v>
      </c>
      <c r="G32" s="11">
        <f>maio!$I27</f>
        <v>0</v>
      </c>
      <c r="H32" s="11">
        <f>junho!$I27</f>
        <v>0</v>
      </c>
      <c r="I32" s="11">
        <f>julho!$I27</f>
        <v>0</v>
      </c>
      <c r="J32" s="11">
        <f>agosto!$I27</f>
        <v>0</v>
      </c>
      <c r="K32" s="11">
        <f>setembro!$I27</f>
        <v>0</v>
      </c>
      <c r="L32" s="11">
        <f>outubro!$I27</f>
        <v>0</v>
      </c>
      <c r="M32" s="11">
        <f>novembro!$I27</f>
        <v>0</v>
      </c>
      <c r="N32" s="11">
        <f>dezembro!$I27</f>
        <v>0</v>
      </c>
      <c r="O32" s="12"/>
      <c r="P32" s="13">
        <f>SUM(C32:N32)/P$2</f>
        <v>0</v>
      </c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</row>
    <row r="33" spans="1:34" ht="14.45" customHeight="1">
      <c r="A33" s="9" t="s">
        <v>41</v>
      </c>
      <c r="B33" s="10">
        <f>SUM(C33:N33)</f>
        <v>0</v>
      </c>
      <c r="C33" s="11">
        <f>janeiro!$I28</f>
        <v>0</v>
      </c>
      <c r="D33" s="11">
        <f>fevereiro!$I28</f>
        <v>0</v>
      </c>
      <c r="E33" s="11">
        <f>marco!$I28</f>
        <v>0</v>
      </c>
      <c r="F33" s="11">
        <f>abril!$I28</f>
        <v>0</v>
      </c>
      <c r="G33" s="11">
        <f>maio!$I28</f>
        <v>0</v>
      </c>
      <c r="H33" s="11">
        <f>junho!$I28</f>
        <v>0</v>
      </c>
      <c r="I33" s="11">
        <f>julho!$I28</f>
        <v>0</v>
      </c>
      <c r="J33" s="11">
        <f>agosto!$I28</f>
        <v>0</v>
      </c>
      <c r="K33" s="11">
        <f>setembro!$I28</f>
        <v>0</v>
      </c>
      <c r="L33" s="11">
        <f>outubro!$I28</f>
        <v>0</v>
      </c>
      <c r="M33" s="11">
        <f>novembro!$I28</f>
        <v>0</v>
      </c>
      <c r="N33" s="11">
        <f>dezembro!$I28</f>
        <v>0</v>
      </c>
      <c r="O33" s="12"/>
      <c r="P33" s="13">
        <f>SUM(C33:N33)/P$2</f>
        <v>0</v>
      </c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</row>
    <row r="34" spans="1:34" ht="14.45" customHeight="1">
      <c r="A34" s="16"/>
      <c r="B34" s="17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</row>
    <row r="35" spans="1:34" ht="14.45" customHeight="1">
      <c r="A35" s="9" t="s">
        <v>42</v>
      </c>
      <c r="B35" s="10">
        <f>B4-SUM(B10:B23)</f>
        <v>435</v>
      </c>
      <c r="C35" s="11">
        <f t="shared" ref="C35:N35" si="19">SUM(C5:C6)-SUM(C10:C23)</f>
        <v>435</v>
      </c>
      <c r="D35" s="11">
        <f t="shared" si="19"/>
        <v>0</v>
      </c>
      <c r="E35" s="11">
        <f t="shared" si="19"/>
        <v>0</v>
      </c>
      <c r="F35" s="11">
        <f t="shared" si="19"/>
        <v>0</v>
      </c>
      <c r="G35" s="11">
        <f t="shared" si="19"/>
        <v>0</v>
      </c>
      <c r="H35" s="11">
        <f t="shared" si="19"/>
        <v>0</v>
      </c>
      <c r="I35" s="11">
        <f t="shared" si="19"/>
        <v>0</v>
      </c>
      <c r="J35" s="11">
        <f t="shared" si="19"/>
        <v>0</v>
      </c>
      <c r="K35" s="11">
        <f t="shared" si="19"/>
        <v>0</v>
      </c>
      <c r="L35" s="11">
        <f t="shared" si="19"/>
        <v>0</v>
      </c>
      <c r="M35" s="11">
        <f t="shared" si="19"/>
        <v>0</v>
      </c>
      <c r="N35" s="11">
        <f t="shared" si="19"/>
        <v>0</v>
      </c>
      <c r="O35" s="11">
        <f>O5-SUM(O10:O23)</f>
        <v>285</v>
      </c>
      <c r="P35" s="13">
        <f>SUM(C35:N35)/P$2</f>
        <v>435</v>
      </c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</row>
    <row r="36" spans="1:34" ht="14.45" customHeight="1">
      <c r="A36" s="16"/>
      <c r="B36" s="17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3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</row>
    <row r="37" spans="1:34" ht="14.45" customHeight="1">
      <c r="A37" s="9" t="s">
        <v>43</v>
      </c>
      <c r="B37" s="10">
        <f>B35+B32</f>
        <v>435</v>
      </c>
      <c r="C37" s="20">
        <f>C35+C32</f>
        <v>435</v>
      </c>
      <c r="D37" s="11">
        <f t="shared" ref="D37:N37" si="20">D35+D32+D27</f>
        <v>0</v>
      </c>
      <c r="E37" s="11">
        <f t="shared" si="20"/>
        <v>0</v>
      </c>
      <c r="F37" s="11">
        <f t="shared" si="20"/>
        <v>0</v>
      </c>
      <c r="G37" s="11">
        <f t="shared" si="20"/>
        <v>0</v>
      </c>
      <c r="H37" s="11">
        <f t="shared" si="20"/>
        <v>0</v>
      </c>
      <c r="I37" s="11">
        <f t="shared" si="20"/>
        <v>0</v>
      </c>
      <c r="J37" s="11">
        <f t="shared" si="20"/>
        <v>0</v>
      </c>
      <c r="K37" s="11">
        <f t="shared" si="20"/>
        <v>0</v>
      </c>
      <c r="L37" s="11">
        <f t="shared" si="20"/>
        <v>0</v>
      </c>
      <c r="M37" s="11">
        <f t="shared" si="20"/>
        <v>0</v>
      </c>
      <c r="N37" s="11">
        <f t="shared" si="20"/>
        <v>0</v>
      </c>
      <c r="O37" s="11">
        <f>O35+O33</f>
        <v>285</v>
      </c>
      <c r="P37" s="13">
        <f>SUM(C37:N37)/P$2</f>
        <v>435</v>
      </c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</row>
    <row r="38" spans="1:34" ht="14.45" customHeight="1">
      <c r="A38" s="16"/>
      <c r="B38" s="21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3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</row>
    <row r="39" spans="1:34" ht="14.45" customHeight="1">
      <c r="A39" s="9" t="s">
        <v>42</v>
      </c>
      <c r="B39" s="22">
        <f>B35/B4</f>
        <v>0.435</v>
      </c>
      <c r="C39" s="23">
        <f t="shared" ref="C39:N39" si="21">C35/SUM(C5:C6)</f>
        <v>0.435</v>
      </c>
      <c r="D39" s="23" t="e">
        <f t="shared" si="21"/>
        <v>#DIV/0!</v>
      </c>
      <c r="E39" s="23" t="e">
        <f t="shared" si="21"/>
        <v>#DIV/0!</v>
      </c>
      <c r="F39" s="23" t="e">
        <f t="shared" si="21"/>
        <v>#DIV/0!</v>
      </c>
      <c r="G39" s="23" t="e">
        <f t="shared" si="21"/>
        <v>#DIV/0!</v>
      </c>
      <c r="H39" s="23" t="e">
        <f t="shared" si="21"/>
        <v>#DIV/0!</v>
      </c>
      <c r="I39" s="23" t="e">
        <f t="shared" si="21"/>
        <v>#DIV/0!</v>
      </c>
      <c r="J39" s="23" t="e">
        <f t="shared" si="21"/>
        <v>#DIV/0!</v>
      </c>
      <c r="K39" s="23" t="e">
        <f t="shared" si="21"/>
        <v>#DIV/0!</v>
      </c>
      <c r="L39" s="23" t="e">
        <f t="shared" si="21"/>
        <v>#DIV/0!</v>
      </c>
      <c r="M39" s="23" t="e">
        <f t="shared" si="21"/>
        <v>#DIV/0!</v>
      </c>
      <c r="N39" s="23" t="e">
        <f t="shared" si="21"/>
        <v>#DIV/0!</v>
      </c>
      <c r="O39" s="23"/>
      <c r="P39" s="23">
        <f>P35/P5</f>
        <v>0.435</v>
      </c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</row>
    <row r="40" spans="1:34" ht="14.45" customHeight="1">
      <c r="A40" s="9" t="s">
        <v>43</v>
      </c>
      <c r="B40" s="22">
        <f>B37/B4</f>
        <v>0.435</v>
      </c>
      <c r="C40" s="23">
        <f t="shared" ref="C40:N40" si="22">C37/C5</f>
        <v>0.435</v>
      </c>
      <c r="D40" s="23" t="e">
        <f t="shared" si="22"/>
        <v>#DIV/0!</v>
      </c>
      <c r="E40" s="23" t="e">
        <f t="shared" si="22"/>
        <v>#DIV/0!</v>
      </c>
      <c r="F40" s="23" t="e">
        <f t="shared" si="22"/>
        <v>#DIV/0!</v>
      </c>
      <c r="G40" s="23" t="e">
        <f t="shared" si="22"/>
        <v>#DIV/0!</v>
      </c>
      <c r="H40" s="23" t="e">
        <f t="shared" si="22"/>
        <v>#DIV/0!</v>
      </c>
      <c r="I40" s="23" t="e">
        <f t="shared" si="22"/>
        <v>#DIV/0!</v>
      </c>
      <c r="J40" s="23" t="e">
        <f t="shared" si="22"/>
        <v>#DIV/0!</v>
      </c>
      <c r="K40" s="23" t="e">
        <f t="shared" si="22"/>
        <v>#DIV/0!</v>
      </c>
      <c r="L40" s="23" t="e">
        <f t="shared" si="22"/>
        <v>#DIV/0!</v>
      </c>
      <c r="M40" s="23" t="e">
        <f t="shared" si="22"/>
        <v>#DIV/0!</v>
      </c>
      <c r="N40" s="23" t="e">
        <f t="shared" si="22"/>
        <v>#DIV/0!</v>
      </c>
      <c r="O40" s="23"/>
      <c r="P40" s="23">
        <f>P37/P5</f>
        <v>0.435</v>
      </c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</row>
    <row r="41" spans="1:34" ht="14.45" customHeight="1">
      <c r="A41" s="16"/>
      <c r="B41" s="2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</row>
    <row r="42" spans="1:34" ht="14.45" customHeight="1">
      <c r="A42" s="16"/>
      <c r="B42" s="24">
        <f>SUM(B29:B30)+B27</f>
        <v>400</v>
      </c>
      <c r="C42" s="11">
        <f t="shared" ref="C42:N42" si="23">SUM(C29:C30)</f>
        <v>400</v>
      </c>
      <c r="D42" s="11">
        <f t="shared" si="23"/>
        <v>0</v>
      </c>
      <c r="E42" s="11">
        <f t="shared" si="23"/>
        <v>0</v>
      </c>
      <c r="F42" s="11">
        <f t="shared" si="23"/>
        <v>0</v>
      </c>
      <c r="G42" s="11">
        <f t="shared" si="23"/>
        <v>0</v>
      </c>
      <c r="H42" s="11">
        <f t="shared" si="23"/>
        <v>0</v>
      </c>
      <c r="I42" s="11">
        <f t="shared" si="23"/>
        <v>0</v>
      </c>
      <c r="J42" s="11">
        <f t="shared" si="23"/>
        <v>0</v>
      </c>
      <c r="K42" s="11">
        <f t="shared" si="23"/>
        <v>0</v>
      </c>
      <c r="L42" s="11">
        <f t="shared" si="23"/>
        <v>0</v>
      </c>
      <c r="M42" s="11">
        <f t="shared" si="23"/>
        <v>0</v>
      </c>
      <c r="N42" s="11">
        <f t="shared" si="23"/>
        <v>0</v>
      </c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</row>
    <row r="43" spans="1:34" ht="14.45" customHeight="1">
      <c r="A43" s="9" t="s">
        <v>44</v>
      </c>
      <c r="B43" s="24">
        <f>SUM(C43:N43)</f>
        <v>400</v>
      </c>
      <c r="C43" s="11">
        <f t="shared" ref="C43:N43" si="24">C42+C32</f>
        <v>400</v>
      </c>
      <c r="D43" s="11">
        <f t="shared" si="24"/>
        <v>0</v>
      </c>
      <c r="E43" s="11">
        <f t="shared" si="24"/>
        <v>0</v>
      </c>
      <c r="F43" s="11">
        <f t="shared" si="24"/>
        <v>0</v>
      </c>
      <c r="G43" s="11">
        <f t="shared" si="24"/>
        <v>0</v>
      </c>
      <c r="H43" s="11">
        <f t="shared" si="24"/>
        <v>0</v>
      </c>
      <c r="I43" s="11">
        <f t="shared" si="24"/>
        <v>0</v>
      </c>
      <c r="J43" s="11">
        <f t="shared" si="24"/>
        <v>0</v>
      </c>
      <c r="K43" s="11">
        <f t="shared" si="24"/>
        <v>0</v>
      </c>
      <c r="L43" s="11">
        <f t="shared" si="24"/>
        <v>0</v>
      </c>
      <c r="M43" s="11">
        <f t="shared" si="24"/>
        <v>0</v>
      </c>
      <c r="N43" s="11">
        <f t="shared" si="24"/>
        <v>0</v>
      </c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</row>
    <row r="44" spans="1:34" ht="14.45" customHeight="1">
      <c r="A44" s="16"/>
      <c r="B44" s="21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</row>
    <row r="45" spans="1:34" ht="14.45" customHeight="1">
      <c r="A45" s="16"/>
      <c r="B45" s="21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</row>
    <row r="46" spans="1:34" ht="14.45" customHeight="1">
      <c r="A46" s="16"/>
      <c r="B46" s="21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</row>
    <row r="47" spans="1:34" ht="14.45" customHeight="1">
      <c r="A47" s="16"/>
      <c r="B47" s="21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</row>
    <row r="48" spans="1:34" ht="14.45" customHeight="1">
      <c r="A48" s="16"/>
      <c r="B48" s="21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</row>
    <row r="49" spans="1:34" ht="14.45" customHeight="1">
      <c r="A49" s="16"/>
      <c r="B49" s="21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</row>
    <row r="50" spans="1:34" ht="14.45" customHeight="1">
      <c r="A50" s="16"/>
      <c r="B50" s="21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</row>
    <row r="51" spans="1:34" ht="14.45" customHeight="1">
      <c r="A51" s="16"/>
      <c r="B51" s="21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</row>
    <row r="52" spans="1:34" ht="14.45" customHeight="1">
      <c r="A52" s="16"/>
      <c r="B52" s="21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</row>
    <row r="53" spans="1:34" ht="14.45" customHeight="1">
      <c r="A53" s="16"/>
      <c r="B53" s="21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</row>
    <row r="54" spans="1:34" ht="14.45" customHeight="1">
      <c r="A54" s="16"/>
      <c r="B54" s="21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</row>
    <row r="55" spans="1:34" ht="14.45" customHeight="1">
      <c r="A55" s="16"/>
      <c r="B55" s="21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</row>
    <row r="56" spans="1:34" ht="14.45" customHeight="1">
      <c r="A56" s="16"/>
      <c r="B56" s="21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</row>
    <row r="57" spans="1:34" ht="14.45" customHeight="1">
      <c r="A57" s="16"/>
      <c r="B57" s="21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</row>
    <row r="58" spans="1:34" ht="14.45" customHeight="1">
      <c r="A58" s="16"/>
      <c r="B58" s="21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</row>
  </sheetData>
  <mergeCells count="1">
    <mergeCell ref="A1:AH1"/>
  </mergeCells>
  <conditionalFormatting sqref="Q6:Q23">
    <cfRule type="cellIs" dxfId="31" priority="1" stopIfTrue="1" operator="greaterThan">
      <formula>0</formula>
    </cfRule>
    <cfRule type="cellIs" dxfId="30" priority="2" stopIfTrue="1" operator="lessThan">
      <formula>0</formula>
    </cfRule>
  </conditionalFormatting>
  <conditionalFormatting sqref="C8:G26 H9:N26 C28:C34 D29:N30 D32:N33">
    <cfRule type="cellIs" dxfId="29" priority="3" stopIfTrue="1" operator="greaterThan">
      <formula>$O8</formula>
    </cfRule>
    <cfRule type="cellIs" dxfId="28" priority="3" stopIfTrue="1" operator="lessThan">
      <formula>$O8</formula>
    </cfRule>
  </conditionalFormatting>
  <conditionalFormatting sqref="T8:AE22">
    <cfRule type="cellIs" dxfId="27" priority="4" stopIfTrue="1" operator="lessThan">
      <formula>1</formula>
    </cfRule>
    <cfRule type="cellIs" dxfId="26" priority="4" stopIfTrue="1" operator="greaterThanOrEqual">
      <formula>1</formula>
    </cfRule>
  </conditionalFormatting>
  <conditionalFormatting sqref="Q24:Q30">
    <cfRule type="cellIs" dxfId="25" priority="5" stopIfTrue="1" operator="greaterThan">
      <formula>0</formula>
    </cfRule>
    <cfRule type="cellIs" dxfId="24" priority="5" stopIfTrue="1" operator="lessThan">
      <formula>0</formula>
    </cfRule>
  </conditionalFormatting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61"/>
  <sheetViews>
    <sheetView showGridLines="0" workbookViewId="0"/>
  </sheetViews>
  <sheetFormatPr defaultColWidth="11.125" defaultRowHeight="12.75" customHeight="1"/>
  <cols>
    <col min="1" max="1" width="10.375" style="140" customWidth="1"/>
    <col min="2" max="2" width="49" style="140" customWidth="1"/>
    <col min="3" max="3" width="9" style="140" customWidth="1"/>
    <col min="4" max="4" width="8.875" style="140" customWidth="1"/>
    <col min="5" max="5" width="21.875" style="140" customWidth="1"/>
    <col min="6" max="6" width="15.875" style="140" customWidth="1"/>
    <col min="7" max="7" width="18.875" style="140" customWidth="1"/>
    <col min="8" max="8" width="20.875" style="140" customWidth="1"/>
    <col min="9" max="10" width="7.875" style="140" customWidth="1"/>
    <col min="11" max="11" width="6.625" style="140" customWidth="1"/>
    <col min="12" max="12" width="7.5" style="140" customWidth="1"/>
    <col min="13" max="14" width="12.375" style="140" customWidth="1"/>
    <col min="15" max="15" width="11.125" style="140" customWidth="1"/>
    <col min="16" max="16384" width="11.125" style="140"/>
  </cols>
  <sheetData>
    <row r="1" spans="1:14" ht="15" customHeight="1">
      <c r="A1" s="26"/>
      <c r="B1" s="26"/>
      <c r="C1" s="27">
        <f>SUM(C3:C115)</f>
        <v>0</v>
      </c>
      <c r="D1" s="28" t="s">
        <v>45</v>
      </c>
      <c r="E1" s="27">
        <f>SUM(L6:L19)</f>
        <v>1215</v>
      </c>
      <c r="F1" s="27">
        <f>C1+I25</f>
        <v>0</v>
      </c>
      <c r="G1" s="29">
        <f>F1-E1</f>
        <v>-1215</v>
      </c>
      <c r="H1" s="30" t="s">
        <v>19</v>
      </c>
      <c r="I1" s="31">
        <f>COUNTA(B3:B121)</f>
        <v>0</v>
      </c>
      <c r="J1" s="32"/>
      <c r="K1" s="32"/>
      <c r="L1" s="32"/>
      <c r="M1" s="32"/>
      <c r="N1" s="32"/>
    </row>
    <row r="2" spans="1:14" ht="15.95" customHeight="1">
      <c r="A2" s="33" t="s">
        <v>46</v>
      </c>
      <c r="B2" s="34" t="s">
        <v>47</v>
      </c>
      <c r="C2" s="35" t="s">
        <v>48</v>
      </c>
      <c r="D2" s="36" t="s">
        <v>68</v>
      </c>
      <c r="E2" s="36" t="s">
        <v>50</v>
      </c>
      <c r="F2" s="35" t="s">
        <v>51</v>
      </c>
      <c r="G2" s="37" t="s">
        <v>52</v>
      </c>
      <c r="H2" s="38" t="s">
        <v>16</v>
      </c>
      <c r="I2" s="31">
        <f>SUMIF(G$3:G$72,H2,C$3:C$72)</f>
        <v>0</v>
      </c>
      <c r="J2" s="39">
        <f>TOTAIS!P5</f>
        <v>1000</v>
      </c>
      <c r="K2" s="31">
        <f>TOTAIS!O5</f>
        <v>1500</v>
      </c>
      <c r="L2" s="31">
        <f>K2-I2</f>
        <v>1500</v>
      </c>
      <c r="M2" s="32"/>
      <c r="N2" s="32"/>
    </row>
    <row r="3" spans="1:14" ht="15.95" customHeight="1">
      <c r="A3" s="73"/>
      <c r="B3" s="74"/>
      <c r="C3" s="75"/>
      <c r="D3" s="59"/>
      <c r="E3" s="59"/>
      <c r="F3" s="76"/>
      <c r="G3" s="63"/>
      <c r="H3" s="47" t="s">
        <v>17</v>
      </c>
      <c r="I3" s="31">
        <f>SUMIF(G$3:G$72,H3,C$3:C$72)</f>
        <v>0</v>
      </c>
      <c r="J3" s="32"/>
      <c r="K3" s="32"/>
      <c r="L3" s="32"/>
      <c r="M3" s="32"/>
      <c r="N3" s="32"/>
    </row>
    <row r="4" spans="1:14" ht="15" customHeight="1">
      <c r="A4" s="56"/>
      <c r="B4" s="57"/>
      <c r="C4" s="58"/>
      <c r="D4" s="59"/>
      <c r="E4" s="77"/>
      <c r="F4" s="62"/>
      <c r="G4" s="63"/>
      <c r="H4" s="53"/>
      <c r="I4" s="32"/>
      <c r="J4" s="30" t="s">
        <v>58</v>
      </c>
      <c r="K4" s="30" t="s">
        <v>59</v>
      </c>
      <c r="L4" s="30" t="s">
        <v>60</v>
      </c>
      <c r="M4" s="32"/>
      <c r="N4" s="32"/>
    </row>
    <row r="5" spans="1:14" ht="15" customHeight="1">
      <c r="A5" s="56"/>
      <c r="B5" s="57"/>
      <c r="C5" s="58"/>
      <c r="D5" s="59"/>
      <c r="E5" s="53"/>
      <c r="F5" s="62"/>
      <c r="G5" s="63"/>
      <c r="H5" s="53"/>
      <c r="I5" s="32"/>
      <c r="J5" s="32"/>
      <c r="K5" s="32"/>
      <c r="L5" s="32"/>
      <c r="M5" s="32"/>
      <c r="N5" s="32"/>
    </row>
    <row r="6" spans="1:14" ht="15" customHeight="1">
      <c r="A6" s="56"/>
      <c r="B6" s="57"/>
      <c r="C6" s="70"/>
      <c r="D6" s="78"/>
      <c r="E6" s="32"/>
      <c r="F6" s="32"/>
      <c r="G6" s="66"/>
      <c r="H6" s="30" t="str">
        <f>TOTAIS!$A10</f>
        <v>Renda</v>
      </c>
      <c r="I6" s="31">
        <f t="shared" ref="I6:I19" si="0">-SUMIF(G$3:G$121,H6,C$3:C$121)</f>
        <v>0</v>
      </c>
      <c r="J6" s="39">
        <f>TOTAIS!P10</f>
        <v>300</v>
      </c>
      <c r="K6" s="31">
        <f>TOTAIS!O10</f>
        <v>300</v>
      </c>
      <c r="L6" s="31">
        <f t="shared" ref="L6:L19" si="1">IF(K6-I6&lt;0,0,K6-I6)</f>
        <v>300</v>
      </c>
      <c r="M6" s="31">
        <v>0</v>
      </c>
      <c r="N6" s="31">
        <f t="shared" ref="N6:N19" si="2">IF(I6&lt;0,K6,IF(L6&lt;0,0,M6*L6))</f>
        <v>0</v>
      </c>
    </row>
    <row r="7" spans="1:14" ht="15" customHeight="1">
      <c r="A7" s="56"/>
      <c r="B7" s="57"/>
      <c r="C7" s="58"/>
      <c r="D7" s="59"/>
      <c r="E7" s="53"/>
      <c r="F7" s="32"/>
      <c r="G7" s="60"/>
      <c r="H7" s="30" t="str">
        <f>TOTAIS!$A11</f>
        <v>Comida</v>
      </c>
      <c r="I7" s="31">
        <f t="shared" si="0"/>
        <v>0</v>
      </c>
      <c r="J7" s="39">
        <f>TOTAIS!P11</f>
        <v>200</v>
      </c>
      <c r="K7" s="31">
        <f>TOTAIS!O11</f>
        <v>400</v>
      </c>
      <c r="L7" s="31">
        <f t="shared" si="1"/>
        <v>400</v>
      </c>
      <c r="M7" s="31">
        <v>1</v>
      </c>
      <c r="N7" s="31">
        <f t="shared" si="2"/>
        <v>400</v>
      </c>
    </row>
    <row r="8" spans="1:14" ht="15" customHeight="1">
      <c r="A8" s="56"/>
      <c r="B8" s="57"/>
      <c r="C8" s="70"/>
      <c r="D8" s="78"/>
      <c r="E8" s="32"/>
      <c r="F8" s="32"/>
      <c r="G8" s="60"/>
      <c r="H8" s="30" t="str">
        <f>TOTAIS!$A12</f>
        <v>Portagens</v>
      </c>
      <c r="I8" s="31">
        <f t="shared" si="0"/>
        <v>0</v>
      </c>
      <c r="J8" s="39">
        <f>TOTAIS!P12</f>
        <v>0</v>
      </c>
      <c r="K8" s="31">
        <f>TOTAIS!O12</f>
        <v>50</v>
      </c>
      <c r="L8" s="31">
        <f t="shared" si="1"/>
        <v>50</v>
      </c>
      <c r="M8" s="31">
        <v>1</v>
      </c>
      <c r="N8" s="31">
        <f t="shared" si="2"/>
        <v>50</v>
      </c>
    </row>
    <row r="9" spans="1:14" ht="15" customHeight="1">
      <c r="A9" s="56"/>
      <c r="B9" s="57"/>
      <c r="C9" s="58"/>
      <c r="D9" s="59"/>
      <c r="E9" s="53"/>
      <c r="F9" s="32"/>
      <c r="G9" s="60"/>
      <c r="H9" s="30" t="str">
        <f>TOTAIS!$A13</f>
        <v>Contas</v>
      </c>
      <c r="I9" s="31">
        <f t="shared" si="0"/>
        <v>0</v>
      </c>
      <c r="J9" s="39">
        <f>TOTAIS!P13</f>
        <v>0</v>
      </c>
      <c r="K9" s="31">
        <f>TOTAIS!O13</f>
        <v>50</v>
      </c>
      <c r="L9" s="31">
        <f t="shared" si="1"/>
        <v>50</v>
      </c>
      <c r="M9" s="31">
        <v>1</v>
      </c>
      <c r="N9" s="31">
        <f t="shared" si="2"/>
        <v>50</v>
      </c>
    </row>
    <row r="10" spans="1:14" ht="15" customHeight="1">
      <c r="A10" s="56"/>
      <c r="B10" s="57"/>
      <c r="C10" s="58"/>
      <c r="D10" s="59"/>
      <c r="E10" s="53"/>
      <c r="F10" s="32"/>
      <c r="G10" s="60"/>
      <c r="H10" s="30" t="str">
        <f>TOTAIS!$A14</f>
        <v>Diesel</v>
      </c>
      <c r="I10" s="31">
        <f t="shared" si="0"/>
        <v>0</v>
      </c>
      <c r="J10" s="39">
        <f>TOTAIS!P14</f>
        <v>35</v>
      </c>
      <c r="K10" s="31">
        <f>TOTAIS!O14</f>
        <v>100</v>
      </c>
      <c r="L10" s="31">
        <f t="shared" si="1"/>
        <v>100</v>
      </c>
      <c r="M10" s="31">
        <v>1</v>
      </c>
      <c r="N10" s="31">
        <f t="shared" si="2"/>
        <v>100</v>
      </c>
    </row>
    <row r="11" spans="1:14" ht="15" customHeight="1">
      <c r="A11" s="56"/>
      <c r="B11" s="57"/>
      <c r="C11" s="58"/>
      <c r="D11" s="59"/>
      <c r="E11" s="53"/>
      <c r="F11" s="32"/>
      <c r="G11" s="60"/>
      <c r="H11" s="30" t="str">
        <f>TOTAIS!$A15</f>
        <v>Serviços</v>
      </c>
      <c r="I11" s="31">
        <f t="shared" si="0"/>
        <v>0</v>
      </c>
      <c r="J11" s="39">
        <f>TOTAIS!P15</f>
        <v>0</v>
      </c>
      <c r="K11" s="31">
        <f>TOTAIS!O15</f>
        <v>50</v>
      </c>
      <c r="L11" s="31">
        <f t="shared" si="1"/>
        <v>50</v>
      </c>
      <c r="M11" s="31">
        <v>0</v>
      </c>
      <c r="N11" s="31">
        <f t="shared" si="2"/>
        <v>0</v>
      </c>
    </row>
    <row r="12" spans="1:14" ht="15" customHeight="1">
      <c r="A12" s="56"/>
      <c r="B12" s="57"/>
      <c r="C12" s="58"/>
      <c r="D12" s="59"/>
      <c r="E12" s="53"/>
      <c r="F12" s="32"/>
      <c r="G12" s="60"/>
      <c r="H12" s="30" t="str">
        <f>TOTAIS!$A16</f>
        <v>UBER Transporte</v>
      </c>
      <c r="I12" s="31">
        <f t="shared" si="0"/>
        <v>0</v>
      </c>
      <c r="J12" s="39">
        <f>TOTAIS!P16</f>
        <v>0</v>
      </c>
      <c r="K12" s="31">
        <f>TOTAIS!O16</f>
        <v>10</v>
      </c>
      <c r="L12" s="31">
        <f t="shared" si="1"/>
        <v>10</v>
      </c>
      <c r="M12" s="31">
        <v>0</v>
      </c>
      <c r="N12" s="31">
        <f t="shared" si="2"/>
        <v>0</v>
      </c>
    </row>
    <row r="13" spans="1:14" ht="15" customHeight="1">
      <c r="A13" s="56"/>
      <c r="B13" s="57"/>
      <c r="C13" s="58"/>
      <c r="D13" s="59"/>
      <c r="E13" s="53"/>
      <c r="F13" s="32"/>
      <c r="G13" s="61"/>
      <c r="H13" s="30" t="str">
        <f>TOTAIS!$A17</f>
        <v>GLOVO</v>
      </c>
      <c r="I13" s="31">
        <f t="shared" si="0"/>
        <v>0</v>
      </c>
      <c r="J13" s="39">
        <f>TOTAIS!P17</f>
        <v>0</v>
      </c>
      <c r="K13" s="31">
        <f>TOTAIS!O17</f>
        <v>50</v>
      </c>
      <c r="L13" s="31">
        <f t="shared" si="1"/>
        <v>50</v>
      </c>
      <c r="M13" s="31">
        <v>0</v>
      </c>
      <c r="N13" s="31">
        <f t="shared" si="2"/>
        <v>0</v>
      </c>
    </row>
    <row r="14" spans="1:14" ht="15" customHeight="1">
      <c r="A14" s="56"/>
      <c r="B14" s="57"/>
      <c r="C14" s="58"/>
      <c r="D14" s="59"/>
      <c r="E14" s="53"/>
      <c r="F14" s="62"/>
      <c r="G14" s="63"/>
      <c r="H14" s="47" t="str">
        <f>TOTAIS!$A18</f>
        <v>Levantamento</v>
      </c>
      <c r="I14" s="31">
        <f t="shared" si="0"/>
        <v>0</v>
      </c>
      <c r="J14" s="39">
        <f>TOTAIS!P18</f>
        <v>0</v>
      </c>
      <c r="K14" s="31">
        <f>TOTAIS!O18</f>
        <v>10</v>
      </c>
      <c r="L14" s="31">
        <f t="shared" si="1"/>
        <v>10</v>
      </c>
      <c r="M14" s="31">
        <v>1</v>
      </c>
      <c r="N14" s="31">
        <f t="shared" si="2"/>
        <v>10</v>
      </c>
    </row>
    <row r="15" spans="1:14" ht="15" customHeight="1">
      <c r="A15" s="56"/>
      <c r="B15" s="57"/>
      <c r="C15" s="58"/>
      <c r="D15" s="59"/>
      <c r="E15" s="53"/>
      <c r="F15" s="32"/>
      <c r="G15" s="64"/>
      <c r="H15" s="30" t="str">
        <f>TOTAIS!$A19</f>
        <v>Empregada</v>
      </c>
      <c r="I15" s="31">
        <f t="shared" si="0"/>
        <v>0</v>
      </c>
      <c r="J15" s="39">
        <f>TOTAIS!P19</f>
        <v>30</v>
      </c>
      <c r="K15" s="31">
        <f>TOTAIS!O19</f>
        <v>30</v>
      </c>
      <c r="L15" s="31">
        <f t="shared" si="1"/>
        <v>30</v>
      </c>
      <c r="M15" s="31">
        <v>1</v>
      </c>
      <c r="N15" s="31">
        <f t="shared" si="2"/>
        <v>30</v>
      </c>
    </row>
    <row r="16" spans="1:14" ht="15" customHeight="1">
      <c r="A16" s="56"/>
      <c r="B16" s="57"/>
      <c r="C16" s="58"/>
      <c r="D16" s="59"/>
      <c r="E16" s="53"/>
      <c r="F16" s="62"/>
      <c r="G16" s="63"/>
      <c r="H16" s="47" t="str">
        <f>TOTAIS!$A20</f>
        <v>Outros</v>
      </c>
      <c r="I16" s="31">
        <f t="shared" si="0"/>
        <v>0</v>
      </c>
      <c r="J16" s="39">
        <f>TOTAIS!P20</f>
        <v>0</v>
      </c>
      <c r="K16" s="31">
        <f>TOTAIS!O20</f>
        <v>30</v>
      </c>
      <c r="L16" s="31">
        <f t="shared" si="1"/>
        <v>30</v>
      </c>
      <c r="M16" s="31">
        <v>0</v>
      </c>
      <c r="N16" s="31">
        <f t="shared" si="2"/>
        <v>0</v>
      </c>
    </row>
    <row r="17" spans="1:14" ht="15" customHeight="1">
      <c r="A17" s="56"/>
      <c r="B17" s="57"/>
      <c r="C17" s="58"/>
      <c r="D17" s="59"/>
      <c r="E17" s="53"/>
      <c r="F17" s="62"/>
      <c r="G17" s="63"/>
      <c r="H17" s="47" t="str">
        <f>TOTAIS!$A21</f>
        <v>Saude</v>
      </c>
      <c r="I17" s="31">
        <f t="shared" si="0"/>
        <v>0</v>
      </c>
      <c r="J17" s="39">
        <f>TOTAIS!P21</f>
        <v>0</v>
      </c>
      <c r="K17" s="31">
        <f>TOTAIS!O21</f>
        <v>30</v>
      </c>
      <c r="L17" s="31">
        <f t="shared" si="1"/>
        <v>30</v>
      </c>
      <c r="M17" s="31">
        <v>1</v>
      </c>
      <c r="N17" s="31">
        <f t="shared" si="2"/>
        <v>30</v>
      </c>
    </row>
    <row r="18" spans="1:14" ht="15" customHeight="1">
      <c r="A18" s="56"/>
      <c r="B18" s="57"/>
      <c r="C18" s="58"/>
      <c r="D18" s="59"/>
      <c r="E18" s="53"/>
      <c r="F18" s="62"/>
      <c r="G18" s="63"/>
      <c r="H18" s="47" t="str">
        <f>TOTAIS!$A22</f>
        <v>Alice</v>
      </c>
      <c r="I18" s="31">
        <f t="shared" si="0"/>
        <v>0</v>
      </c>
      <c r="J18" s="39">
        <f>TOTAIS!P22</f>
        <v>0</v>
      </c>
      <c r="K18" s="31">
        <f>TOTAIS!O22</f>
        <v>80</v>
      </c>
      <c r="L18" s="31">
        <f t="shared" si="1"/>
        <v>80</v>
      </c>
      <c r="M18" s="31">
        <v>1</v>
      </c>
      <c r="N18" s="31">
        <f t="shared" si="2"/>
        <v>80</v>
      </c>
    </row>
    <row r="19" spans="1:14" ht="15" customHeight="1">
      <c r="A19" s="56"/>
      <c r="B19" s="57"/>
      <c r="C19" s="58"/>
      <c r="D19" s="59"/>
      <c r="E19" s="53"/>
      <c r="F19" s="62"/>
      <c r="G19" s="63"/>
      <c r="H19" s="47" t="str">
        <f>TOTAIS!$A23</f>
        <v>Mensalidades</v>
      </c>
      <c r="I19" s="31">
        <f t="shared" si="0"/>
        <v>0</v>
      </c>
      <c r="J19" s="39">
        <f>TOTAIS!P23</f>
        <v>0</v>
      </c>
      <c r="K19" s="31">
        <f>TOTAIS!O23</f>
        <v>25</v>
      </c>
      <c r="L19" s="31">
        <f t="shared" si="1"/>
        <v>25</v>
      </c>
      <c r="M19" s="31">
        <v>1</v>
      </c>
      <c r="N19" s="31">
        <f t="shared" si="2"/>
        <v>25</v>
      </c>
    </row>
    <row r="20" spans="1:14" ht="15" customHeight="1">
      <c r="A20" s="56"/>
      <c r="B20" s="57"/>
      <c r="C20" s="58"/>
      <c r="D20" s="59"/>
      <c r="E20" s="53"/>
      <c r="F20" s="62"/>
      <c r="G20" s="63"/>
      <c r="H20" s="53"/>
      <c r="I20" s="32"/>
      <c r="J20" s="32"/>
      <c r="K20" s="32"/>
      <c r="L20" s="32"/>
      <c r="M20" s="32"/>
      <c r="N20" s="32"/>
    </row>
    <row r="21" spans="1:14" ht="15" customHeight="1">
      <c r="A21" s="56"/>
      <c r="B21" s="57"/>
      <c r="C21" s="58"/>
      <c r="D21" s="59"/>
      <c r="E21" s="53"/>
      <c r="F21" s="62"/>
      <c r="G21" s="63"/>
      <c r="H21" s="47" t="s">
        <v>35</v>
      </c>
      <c r="I21" s="31">
        <f>-SUMIF(G$3:G$121,H21,C$3:C$121)</f>
        <v>0</v>
      </c>
      <c r="J21" s="32"/>
      <c r="K21" s="32"/>
      <c r="L21" s="32"/>
      <c r="M21" s="32"/>
      <c r="N21" s="32"/>
    </row>
    <row r="22" spans="1:14" ht="15" customHeight="1">
      <c r="A22" s="56"/>
      <c r="B22" s="57"/>
      <c r="C22" s="58"/>
      <c r="D22" s="59"/>
      <c r="E22" s="53"/>
      <c r="F22" s="62"/>
      <c r="G22" s="63"/>
      <c r="H22" s="47" t="s">
        <v>36</v>
      </c>
      <c r="I22" s="31">
        <f>-SUMIF(G$3:G$121,H22,C$3:C$121)</f>
        <v>0</v>
      </c>
      <c r="J22" s="32"/>
      <c r="K22" s="32"/>
      <c r="L22" s="32"/>
      <c r="M22" s="65"/>
      <c r="N22" s="65"/>
    </row>
    <row r="23" spans="1:14" ht="15" customHeight="1">
      <c r="A23" s="56"/>
      <c r="B23" s="57"/>
      <c r="C23" s="58"/>
      <c r="D23" s="59"/>
      <c r="E23" s="53"/>
      <c r="F23" s="62"/>
      <c r="G23" s="63"/>
      <c r="H23" s="53"/>
      <c r="I23" s="32"/>
      <c r="J23" s="32"/>
      <c r="K23" s="32"/>
      <c r="L23" s="32"/>
      <c r="M23" s="32"/>
      <c r="N23" s="32"/>
    </row>
    <row r="24" spans="1:14" ht="15" customHeight="1">
      <c r="A24" s="56"/>
      <c r="B24" s="57"/>
      <c r="C24" s="58"/>
      <c r="D24" s="59"/>
      <c r="E24" s="53"/>
      <c r="F24" s="62"/>
      <c r="G24" s="63"/>
      <c r="H24" s="53"/>
      <c r="I24" s="32"/>
      <c r="J24" s="32"/>
      <c r="K24" s="32"/>
      <c r="L24" s="32"/>
      <c r="M24" s="32"/>
      <c r="N24" s="32"/>
    </row>
    <row r="25" spans="1:14" ht="15" customHeight="1">
      <c r="A25" s="56"/>
      <c r="B25" s="57"/>
      <c r="C25" s="58"/>
      <c r="D25" s="59"/>
      <c r="E25" s="53"/>
      <c r="F25" s="62"/>
      <c r="G25" s="63"/>
      <c r="H25" s="47" t="s">
        <v>38</v>
      </c>
      <c r="I25" s="31">
        <f>-SUMIF(G$3:G$121,H25,C$3:C$121)</f>
        <v>0</v>
      </c>
      <c r="J25" s="32"/>
      <c r="K25" s="32"/>
      <c r="L25" s="31">
        <f>-N25+I25</f>
        <v>-775</v>
      </c>
      <c r="M25" s="32"/>
      <c r="N25" s="31">
        <f>SUM(N6:N19)</f>
        <v>775</v>
      </c>
    </row>
    <row r="26" spans="1:14" ht="15" customHeight="1">
      <c r="A26" s="56"/>
      <c r="B26" s="57"/>
      <c r="C26" s="58"/>
      <c r="D26" s="59"/>
      <c r="E26" s="53"/>
      <c r="F26" s="32"/>
      <c r="G26" s="66"/>
      <c r="H26" s="30" t="s">
        <v>39</v>
      </c>
      <c r="I26" s="31">
        <f>-SUMIF(G$3:G$121,H26,C$3:C$121)</f>
        <v>0</v>
      </c>
      <c r="J26" s="32"/>
      <c r="K26" s="32"/>
      <c r="L26" s="32"/>
      <c r="M26" s="32"/>
      <c r="N26" s="32"/>
    </row>
    <row r="27" spans="1:14" ht="15" customHeight="1">
      <c r="A27" s="56"/>
      <c r="B27" s="57"/>
      <c r="C27" s="58"/>
      <c r="D27" s="59"/>
      <c r="E27" s="53"/>
      <c r="F27" s="32"/>
      <c r="G27" s="60"/>
      <c r="H27" s="30" t="s">
        <v>40</v>
      </c>
      <c r="I27" s="31">
        <f>SUMIF(G$3:G$95,H27,C$3:C$95)</f>
        <v>0</v>
      </c>
      <c r="J27" s="32"/>
      <c r="K27" s="31">
        <f>TOTAIS!O42</f>
        <v>0</v>
      </c>
      <c r="L27" s="32"/>
      <c r="M27" s="32"/>
      <c r="N27" s="32"/>
    </row>
    <row r="28" spans="1:14" ht="15" customHeight="1">
      <c r="A28" s="56"/>
      <c r="B28" s="57"/>
      <c r="C28" s="58"/>
      <c r="D28" s="59"/>
      <c r="E28" s="53"/>
      <c r="F28" s="32"/>
      <c r="G28" s="61"/>
      <c r="H28" s="30" t="s">
        <v>41</v>
      </c>
      <c r="I28" s="31">
        <f>SUMIF(G$3:G$95,H28,C$3:C$95)</f>
        <v>0</v>
      </c>
      <c r="J28" s="32"/>
      <c r="K28" s="31">
        <f>TOTAIS!O43</f>
        <v>0</v>
      </c>
      <c r="L28" s="32"/>
      <c r="M28" s="32"/>
      <c r="N28" s="32"/>
    </row>
    <row r="29" spans="1:14" ht="15" customHeight="1">
      <c r="A29" s="56"/>
      <c r="B29" s="57"/>
      <c r="C29" s="58"/>
      <c r="D29" s="59"/>
      <c r="E29" s="53"/>
      <c r="F29" s="62"/>
      <c r="G29" s="63"/>
      <c r="H29" s="47" t="s">
        <v>67</v>
      </c>
      <c r="I29" s="31">
        <f>I27+I28</f>
        <v>0</v>
      </c>
      <c r="J29" s="31">
        <f>J27+J28</f>
        <v>0</v>
      </c>
      <c r="K29" s="31">
        <f>TOTAIS!O45</f>
        <v>0</v>
      </c>
      <c r="L29" s="32"/>
      <c r="M29" s="32"/>
      <c r="N29" s="32"/>
    </row>
    <row r="30" spans="1:14" ht="15" customHeight="1">
      <c r="A30" s="56"/>
      <c r="B30" s="57"/>
      <c r="C30" s="58"/>
      <c r="D30" s="59"/>
      <c r="E30" s="53"/>
      <c r="F30" s="62"/>
      <c r="G30" s="63"/>
      <c r="H30" s="53"/>
      <c r="I30" s="32"/>
      <c r="J30" s="32"/>
      <c r="K30" s="65"/>
      <c r="L30" s="32"/>
      <c r="M30" s="32"/>
      <c r="N30" s="32"/>
    </row>
    <row r="31" spans="1:14" ht="15" customHeight="1">
      <c r="A31" s="56"/>
      <c r="B31" s="57"/>
      <c r="C31" s="58"/>
      <c r="D31" s="59"/>
      <c r="E31" s="53"/>
      <c r="F31" s="62"/>
      <c r="G31" s="63"/>
      <c r="H31" s="53"/>
      <c r="I31" s="32"/>
      <c r="J31" s="32"/>
      <c r="K31" s="67"/>
      <c r="L31" s="32"/>
      <c r="M31" s="32"/>
      <c r="N31" s="32"/>
    </row>
    <row r="32" spans="1:14" ht="15" customHeight="1">
      <c r="A32" s="56"/>
      <c r="B32" s="57"/>
      <c r="C32" s="58"/>
      <c r="D32" s="59"/>
      <c r="E32" s="53"/>
      <c r="F32" s="62"/>
      <c r="G32" s="63"/>
      <c r="H32" s="53"/>
      <c r="I32" s="32"/>
      <c r="J32" s="32"/>
      <c r="K32" s="67"/>
      <c r="L32" s="32"/>
      <c r="M32" s="32"/>
      <c r="N32" s="32"/>
    </row>
    <row r="33" spans="1:14" ht="15" customHeight="1">
      <c r="A33" s="56"/>
      <c r="B33" s="57"/>
      <c r="C33" s="58"/>
      <c r="D33" s="59"/>
      <c r="E33" s="53"/>
      <c r="F33" s="62"/>
      <c r="G33" s="63"/>
      <c r="H33" s="53"/>
      <c r="I33" s="32"/>
      <c r="J33" s="32"/>
      <c r="K33" s="67"/>
      <c r="L33" s="32"/>
      <c r="M33" s="32"/>
      <c r="N33" s="32"/>
    </row>
    <row r="34" spans="1:14" ht="15" customHeight="1">
      <c r="A34" s="56"/>
      <c r="B34" s="57"/>
      <c r="C34" s="58"/>
      <c r="D34" s="59"/>
      <c r="E34" s="53"/>
      <c r="F34" s="62"/>
      <c r="G34" s="63"/>
      <c r="H34" s="53"/>
      <c r="I34" s="32"/>
      <c r="J34" s="32"/>
      <c r="K34" s="67"/>
      <c r="L34" s="32"/>
      <c r="M34" s="32"/>
      <c r="N34" s="32"/>
    </row>
    <row r="35" spans="1:14" ht="15" customHeight="1">
      <c r="A35" s="56"/>
      <c r="B35" s="57"/>
      <c r="C35" s="58"/>
      <c r="D35" s="59"/>
      <c r="E35" s="53"/>
      <c r="F35" s="62"/>
      <c r="G35" s="63"/>
      <c r="H35" s="53"/>
      <c r="I35" s="32"/>
      <c r="J35" s="32"/>
      <c r="K35" s="32"/>
      <c r="L35" s="32"/>
      <c r="M35" s="32"/>
      <c r="N35" s="32"/>
    </row>
    <row r="36" spans="1:14" ht="15" customHeight="1">
      <c r="A36" s="56"/>
      <c r="B36" s="57"/>
      <c r="C36" s="58"/>
      <c r="D36" s="59"/>
      <c r="E36" s="53"/>
      <c r="F36" s="62"/>
      <c r="G36" s="63"/>
      <c r="H36" s="53"/>
      <c r="I36" s="32"/>
      <c r="J36" s="32"/>
      <c r="K36" s="32"/>
      <c r="L36" s="32"/>
      <c r="M36" s="32"/>
      <c r="N36" s="32"/>
    </row>
    <row r="37" spans="1:14" ht="15" customHeight="1">
      <c r="A37" s="56"/>
      <c r="B37" s="57"/>
      <c r="C37" s="58"/>
      <c r="D37" s="59"/>
      <c r="E37" s="53"/>
      <c r="F37" s="62"/>
      <c r="G37" s="63"/>
      <c r="H37" s="53"/>
      <c r="I37" s="32"/>
      <c r="J37" s="32"/>
      <c r="K37" s="32"/>
      <c r="L37" s="32"/>
      <c r="M37" s="32"/>
      <c r="N37" s="32"/>
    </row>
    <row r="38" spans="1:14" ht="15" customHeight="1">
      <c r="A38" s="56"/>
      <c r="B38" s="57"/>
      <c r="C38" s="58"/>
      <c r="D38" s="59"/>
      <c r="E38" s="53"/>
      <c r="F38" s="62"/>
      <c r="G38" s="63"/>
      <c r="H38" s="53"/>
      <c r="I38" s="32"/>
      <c r="J38" s="32"/>
      <c r="K38" s="32"/>
      <c r="L38" s="32"/>
      <c r="M38" s="32"/>
      <c r="N38" s="32"/>
    </row>
    <row r="39" spans="1:14" ht="15" customHeight="1">
      <c r="A39" s="56"/>
      <c r="B39" s="57"/>
      <c r="C39" s="58"/>
      <c r="D39" s="59"/>
      <c r="E39" s="53"/>
      <c r="F39" s="62"/>
      <c r="G39" s="63"/>
      <c r="H39" s="53"/>
      <c r="I39" s="32"/>
      <c r="J39" s="32"/>
      <c r="K39" s="32"/>
      <c r="L39" s="32"/>
      <c r="M39" s="32"/>
      <c r="N39" s="32"/>
    </row>
    <row r="40" spans="1:14" ht="15" customHeight="1">
      <c r="A40" s="56"/>
      <c r="B40" s="57"/>
      <c r="C40" s="58"/>
      <c r="D40" s="59"/>
      <c r="E40" s="53"/>
      <c r="F40" s="62"/>
      <c r="G40" s="63"/>
      <c r="H40" s="53"/>
      <c r="I40" s="32"/>
      <c r="J40" s="32"/>
      <c r="K40" s="32"/>
      <c r="L40" s="32"/>
      <c r="M40" s="32"/>
      <c r="N40" s="32"/>
    </row>
    <row r="41" spans="1:14" ht="15" customHeight="1">
      <c r="A41" s="56"/>
      <c r="B41" s="57"/>
      <c r="C41" s="58"/>
      <c r="D41" s="59"/>
      <c r="E41" s="53"/>
      <c r="F41" s="62"/>
      <c r="G41" s="63"/>
      <c r="H41" s="53"/>
      <c r="I41" s="32"/>
      <c r="J41" s="32"/>
      <c r="K41" s="32"/>
      <c r="L41" s="32"/>
      <c r="M41" s="32"/>
      <c r="N41" s="32"/>
    </row>
    <row r="42" spans="1:14" ht="15" customHeight="1">
      <c r="A42" s="56"/>
      <c r="B42" s="57"/>
      <c r="C42" s="58"/>
      <c r="D42" s="59"/>
      <c r="E42" s="53"/>
      <c r="F42" s="62"/>
      <c r="G42" s="63"/>
      <c r="H42" s="68"/>
      <c r="I42" s="32"/>
      <c r="J42" s="32"/>
      <c r="K42" s="32"/>
      <c r="L42" s="32"/>
      <c r="M42" s="32"/>
      <c r="N42" s="32"/>
    </row>
    <row r="43" spans="1:14" ht="15" customHeight="1">
      <c r="A43" s="56"/>
      <c r="B43" s="57"/>
      <c r="C43" s="58"/>
      <c r="D43" s="59"/>
      <c r="E43" s="53"/>
      <c r="F43" s="62"/>
      <c r="G43" s="63"/>
      <c r="H43" s="68"/>
      <c r="I43" s="32"/>
      <c r="J43" s="32"/>
      <c r="K43" s="32"/>
      <c r="L43" s="32"/>
      <c r="M43" s="32"/>
      <c r="N43" s="32"/>
    </row>
    <row r="44" spans="1:14" ht="15" customHeight="1">
      <c r="A44" s="56"/>
      <c r="B44" s="57"/>
      <c r="C44" s="58"/>
      <c r="D44" s="59"/>
      <c r="E44" s="53"/>
      <c r="F44" s="32"/>
      <c r="G44" s="66"/>
      <c r="H44" s="65"/>
      <c r="I44" s="32"/>
      <c r="J44" s="32"/>
      <c r="K44" s="32"/>
      <c r="L44" s="32"/>
      <c r="M44" s="32"/>
      <c r="N44" s="32"/>
    </row>
    <row r="45" spans="1:14" ht="15" customHeight="1">
      <c r="A45" s="56"/>
      <c r="B45" s="57"/>
      <c r="C45" s="58"/>
      <c r="D45" s="59"/>
      <c r="E45" s="53"/>
      <c r="F45" s="32"/>
      <c r="G45" s="60"/>
      <c r="H45" s="65"/>
      <c r="I45" s="32"/>
      <c r="J45" s="32"/>
      <c r="K45" s="32"/>
      <c r="L45" s="32"/>
      <c r="M45" s="32"/>
      <c r="N45" s="32"/>
    </row>
    <row r="46" spans="1:14" ht="15" customHeight="1">
      <c r="A46" s="56"/>
      <c r="B46" s="57"/>
      <c r="C46" s="58"/>
      <c r="D46" s="59"/>
      <c r="E46" s="53"/>
      <c r="F46" s="32"/>
      <c r="G46" s="60"/>
      <c r="H46" s="65"/>
      <c r="I46" s="32"/>
      <c r="J46" s="32"/>
      <c r="K46" s="32"/>
      <c r="L46" s="32"/>
      <c r="M46" s="32"/>
      <c r="N46" s="32"/>
    </row>
    <row r="47" spans="1:14" ht="15" customHeight="1">
      <c r="A47" s="56"/>
      <c r="B47" s="57"/>
      <c r="C47" s="58"/>
      <c r="D47" s="59"/>
      <c r="E47" s="53"/>
      <c r="F47" s="32"/>
      <c r="G47" s="60"/>
      <c r="H47" s="65"/>
      <c r="I47" s="32"/>
      <c r="J47" s="32"/>
      <c r="K47" s="32"/>
      <c r="L47" s="32"/>
      <c r="M47" s="32"/>
      <c r="N47" s="32"/>
    </row>
    <row r="48" spans="1:14" ht="15" customHeight="1">
      <c r="A48" s="56"/>
      <c r="B48" s="57"/>
      <c r="C48" s="58"/>
      <c r="D48" s="59"/>
      <c r="E48" s="53"/>
      <c r="F48" s="32"/>
      <c r="G48" s="61"/>
      <c r="H48" s="65"/>
      <c r="I48" s="32"/>
      <c r="J48" s="32"/>
      <c r="K48" s="32"/>
      <c r="L48" s="32"/>
      <c r="M48" s="32"/>
      <c r="N48" s="32"/>
    </row>
    <row r="49" spans="1:14" ht="15" customHeight="1">
      <c r="A49" s="56"/>
      <c r="B49" s="57"/>
      <c r="C49" s="58"/>
      <c r="D49" s="59"/>
      <c r="E49" s="53"/>
      <c r="F49" s="62"/>
      <c r="G49" s="69"/>
      <c r="H49" s="68"/>
      <c r="I49" s="32"/>
      <c r="J49" s="32"/>
      <c r="K49" s="32"/>
      <c r="L49" s="32"/>
      <c r="M49" s="32"/>
      <c r="N49" s="32"/>
    </row>
    <row r="50" spans="1:14" ht="15" customHeight="1">
      <c r="A50" s="56"/>
      <c r="B50" s="57"/>
      <c r="C50" s="58"/>
      <c r="D50" s="59"/>
      <c r="E50" s="53"/>
      <c r="F50" s="62"/>
      <c r="G50" s="69"/>
      <c r="H50" s="68"/>
      <c r="I50" s="32"/>
      <c r="J50" s="32"/>
      <c r="K50" s="32"/>
      <c r="L50" s="32"/>
      <c r="M50" s="32"/>
      <c r="N50" s="32"/>
    </row>
    <row r="51" spans="1:14" ht="15" customHeight="1">
      <c r="A51" s="56"/>
      <c r="B51" s="57"/>
      <c r="C51" s="58"/>
      <c r="D51" s="59"/>
      <c r="E51" s="53"/>
      <c r="F51" s="62"/>
      <c r="G51" s="69"/>
      <c r="H51" s="68"/>
      <c r="I51" s="32"/>
      <c r="J51" s="32"/>
      <c r="K51" s="32"/>
      <c r="L51" s="32"/>
      <c r="M51" s="32"/>
      <c r="N51" s="32"/>
    </row>
    <row r="52" spans="1:14" ht="15" customHeight="1">
      <c r="A52" s="56"/>
      <c r="B52" s="57"/>
      <c r="C52" s="58"/>
      <c r="D52" s="59"/>
      <c r="E52" s="53"/>
      <c r="F52" s="62"/>
      <c r="G52" s="69"/>
      <c r="H52" s="68"/>
      <c r="I52" s="32"/>
      <c r="J52" s="32"/>
      <c r="K52" s="32"/>
      <c r="L52" s="32"/>
      <c r="M52" s="32"/>
      <c r="N52" s="32"/>
    </row>
    <row r="53" spans="1:14" ht="15" customHeight="1">
      <c r="A53" s="56"/>
      <c r="B53" s="57"/>
      <c r="C53" s="58"/>
      <c r="D53" s="59"/>
      <c r="E53" s="53"/>
      <c r="F53" s="62"/>
      <c r="G53" s="69"/>
      <c r="H53" s="68"/>
      <c r="I53" s="32"/>
      <c r="J53" s="32"/>
      <c r="K53" s="32"/>
      <c r="L53" s="32"/>
      <c r="M53" s="32"/>
      <c r="N53" s="32"/>
    </row>
    <row r="54" spans="1:14" ht="15" customHeight="1">
      <c r="A54" s="56"/>
      <c r="B54" s="57"/>
      <c r="C54" s="58"/>
      <c r="D54" s="59"/>
      <c r="E54" s="53"/>
      <c r="F54" s="62"/>
      <c r="G54" s="69"/>
      <c r="H54" s="68"/>
      <c r="I54" s="32"/>
      <c r="J54" s="32"/>
      <c r="K54" s="32"/>
      <c r="L54" s="32"/>
      <c r="M54" s="32"/>
      <c r="N54" s="32"/>
    </row>
    <row r="55" spans="1:14" ht="15" customHeight="1">
      <c r="A55" s="56"/>
      <c r="B55" s="57"/>
      <c r="C55" s="58"/>
      <c r="D55" s="59"/>
      <c r="E55" s="53"/>
      <c r="F55" s="32"/>
      <c r="G55" s="64"/>
      <c r="H55" s="65"/>
      <c r="I55" s="32"/>
      <c r="J55" s="32"/>
      <c r="K55" s="32"/>
      <c r="L55" s="32"/>
      <c r="M55" s="32"/>
      <c r="N55" s="32"/>
    </row>
    <row r="56" spans="1:14" ht="15" customHeight="1">
      <c r="A56" s="56"/>
      <c r="B56" s="57"/>
      <c r="C56" s="58"/>
      <c r="D56" s="59"/>
      <c r="E56" s="53"/>
      <c r="F56" s="62"/>
      <c r="G56" s="69"/>
      <c r="H56" s="68"/>
      <c r="I56" s="32"/>
      <c r="J56" s="32"/>
      <c r="K56" s="32"/>
      <c r="L56" s="32"/>
      <c r="M56" s="32"/>
      <c r="N56" s="32"/>
    </row>
    <row r="57" spans="1:14" ht="15" customHeight="1">
      <c r="A57" s="56"/>
      <c r="B57" s="57"/>
      <c r="C57" s="58"/>
      <c r="D57" s="59"/>
      <c r="E57" s="53"/>
      <c r="F57" s="62"/>
      <c r="G57" s="69"/>
      <c r="H57" s="68"/>
      <c r="I57" s="32"/>
      <c r="J57" s="32"/>
      <c r="K57" s="32"/>
      <c r="L57" s="32"/>
      <c r="M57" s="32"/>
      <c r="N57" s="32"/>
    </row>
    <row r="58" spans="1:14" ht="15" customHeight="1">
      <c r="A58" s="56"/>
      <c r="B58" s="57"/>
      <c r="C58" s="58"/>
      <c r="D58" s="59"/>
      <c r="E58" s="53"/>
      <c r="F58" s="62"/>
      <c r="G58" s="69"/>
      <c r="H58" s="68"/>
      <c r="I58" s="32"/>
      <c r="J58" s="32"/>
      <c r="K58" s="32"/>
      <c r="L58" s="32"/>
      <c r="M58" s="32"/>
      <c r="N58" s="32"/>
    </row>
    <row r="59" spans="1:14" ht="15" customHeight="1">
      <c r="A59" s="56"/>
      <c r="B59" s="57"/>
      <c r="C59" s="58"/>
      <c r="D59" s="59"/>
      <c r="E59" s="53"/>
      <c r="F59" s="62"/>
      <c r="G59" s="69"/>
      <c r="H59" s="68"/>
      <c r="I59" s="32"/>
      <c r="J59" s="32"/>
      <c r="K59" s="32"/>
      <c r="L59" s="32"/>
      <c r="M59" s="32"/>
      <c r="N59" s="32"/>
    </row>
    <row r="60" spans="1:14" ht="15" customHeight="1">
      <c r="A60" s="56"/>
      <c r="B60" s="57"/>
      <c r="C60" s="58"/>
      <c r="D60" s="59"/>
      <c r="E60" s="53"/>
      <c r="F60" s="62"/>
      <c r="G60" s="69"/>
      <c r="H60" s="68"/>
      <c r="I60" s="32"/>
      <c r="J60" s="32"/>
      <c r="K60" s="32"/>
      <c r="L60" s="32"/>
      <c r="M60" s="32"/>
      <c r="N60" s="32"/>
    </row>
    <row r="61" spans="1:14" ht="15" customHeight="1">
      <c r="A61" s="56"/>
      <c r="B61" s="57"/>
      <c r="C61" s="58"/>
      <c r="D61" s="59"/>
      <c r="E61" s="53"/>
      <c r="F61" s="62"/>
      <c r="G61" s="69"/>
      <c r="H61" s="68"/>
      <c r="I61" s="32"/>
      <c r="J61" s="32"/>
      <c r="K61" s="32"/>
      <c r="L61" s="32"/>
      <c r="M61" s="32"/>
      <c r="N61" s="32"/>
    </row>
    <row r="62" spans="1:14" ht="15" customHeight="1">
      <c r="A62" s="56"/>
      <c r="B62" s="57"/>
      <c r="C62" s="58"/>
      <c r="D62" s="59"/>
      <c r="E62" s="53"/>
      <c r="F62" s="32"/>
      <c r="G62" s="66"/>
      <c r="H62" s="65"/>
      <c r="I62" s="32"/>
      <c r="J62" s="32"/>
      <c r="K62" s="32"/>
      <c r="L62" s="32"/>
      <c r="M62" s="32"/>
      <c r="N62" s="32"/>
    </row>
    <row r="63" spans="1:14" ht="15" customHeight="1">
      <c r="A63" s="56"/>
      <c r="B63" s="57"/>
      <c r="C63" s="58"/>
      <c r="D63" s="59"/>
      <c r="E63" s="53"/>
      <c r="F63" s="32"/>
      <c r="G63" s="61"/>
      <c r="H63" s="65"/>
      <c r="I63" s="32"/>
      <c r="J63" s="32"/>
      <c r="K63" s="32"/>
      <c r="L63" s="32"/>
      <c r="M63" s="32"/>
      <c r="N63" s="32"/>
    </row>
    <row r="64" spans="1:14" ht="15" customHeight="1">
      <c r="A64" s="56"/>
      <c r="B64" s="57"/>
      <c r="C64" s="58"/>
      <c r="D64" s="59"/>
      <c r="E64" s="53"/>
      <c r="F64" s="62"/>
      <c r="G64" s="69"/>
      <c r="H64" s="68"/>
      <c r="I64" s="32"/>
      <c r="J64" s="32"/>
      <c r="K64" s="32"/>
      <c r="L64" s="32"/>
      <c r="M64" s="32"/>
      <c r="N64" s="32"/>
    </row>
    <row r="65" spans="1:14" ht="15" customHeight="1">
      <c r="A65" s="56"/>
      <c r="B65" s="57"/>
      <c r="C65" s="70"/>
      <c r="D65" s="98"/>
      <c r="E65" s="99"/>
      <c r="F65" s="99"/>
      <c r="G65" s="66"/>
      <c r="H65" s="100"/>
      <c r="I65" s="100"/>
      <c r="J65" s="100"/>
      <c r="K65" s="100"/>
      <c r="L65" s="100"/>
      <c r="M65" s="32"/>
      <c r="N65" s="32"/>
    </row>
    <row r="66" spans="1:14" ht="15" customHeight="1">
      <c r="A66" s="56"/>
      <c r="B66" s="57"/>
      <c r="C66" s="70"/>
      <c r="D66" s="97"/>
      <c r="E66" s="99"/>
      <c r="F66" s="99"/>
      <c r="G66" s="60"/>
      <c r="H66" s="100"/>
      <c r="I66" s="100"/>
      <c r="J66" s="100"/>
      <c r="K66" s="100"/>
      <c r="L66" s="100"/>
      <c r="M66" s="32"/>
      <c r="N66" s="32"/>
    </row>
    <row r="67" spans="1:14" ht="15" customHeight="1">
      <c r="A67" s="56"/>
      <c r="B67" s="57"/>
      <c r="C67" s="70"/>
      <c r="D67" s="97"/>
      <c r="E67" s="99"/>
      <c r="F67" s="99"/>
      <c r="G67" s="60"/>
      <c r="H67" s="100"/>
      <c r="I67" s="100"/>
      <c r="J67" s="100"/>
      <c r="K67" s="100"/>
      <c r="L67" s="100"/>
      <c r="M67" s="32"/>
      <c r="N67" s="32"/>
    </row>
    <row r="68" spans="1:14" ht="15" customHeight="1">
      <c r="A68" s="56"/>
      <c r="B68" s="57"/>
      <c r="C68" s="70"/>
      <c r="D68" s="97"/>
      <c r="E68" s="99"/>
      <c r="F68" s="99"/>
      <c r="G68" s="60"/>
      <c r="H68" s="100"/>
      <c r="I68" s="100"/>
      <c r="J68" s="100"/>
      <c r="K68" s="100"/>
      <c r="L68" s="100"/>
      <c r="M68" s="32"/>
      <c r="N68" s="32"/>
    </row>
    <row r="69" spans="1:14" ht="15" customHeight="1">
      <c r="A69" s="56"/>
      <c r="B69" s="57"/>
      <c r="C69" s="70"/>
      <c r="D69" s="97"/>
      <c r="E69" s="99"/>
      <c r="F69" s="99"/>
      <c r="G69" s="60"/>
      <c r="H69" s="100"/>
      <c r="I69" s="100"/>
      <c r="J69" s="100"/>
      <c r="K69" s="100"/>
      <c r="L69" s="100"/>
      <c r="M69" s="32"/>
      <c r="N69" s="32"/>
    </row>
    <row r="70" spans="1:14" ht="15" customHeight="1">
      <c r="A70" s="56"/>
      <c r="B70" s="57"/>
      <c r="C70" s="70"/>
      <c r="D70" s="97"/>
      <c r="E70" s="99"/>
      <c r="F70" s="99"/>
      <c r="G70" s="60"/>
      <c r="H70" s="100"/>
      <c r="I70" s="100"/>
      <c r="J70" s="100"/>
      <c r="K70" s="100"/>
      <c r="L70" s="100"/>
      <c r="M70" s="32"/>
      <c r="N70" s="32"/>
    </row>
    <row r="71" spans="1:14" ht="15" customHeight="1">
      <c r="A71" s="56"/>
      <c r="B71" s="57"/>
      <c r="C71" s="70"/>
      <c r="D71" s="97"/>
      <c r="E71" s="99"/>
      <c r="F71" s="99"/>
      <c r="G71" s="61"/>
      <c r="H71" s="100"/>
      <c r="I71" s="100"/>
      <c r="J71" s="100"/>
      <c r="K71" s="100"/>
      <c r="L71" s="100"/>
      <c r="M71" s="32"/>
      <c r="N71" s="32"/>
    </row>
    <row r="72" spans="1:14" ht="15" customHeight="1">
      <c r="A72" s="56"/>
      <c r="B72" s="57"/>
      <c r="C72" s="70"/>
      <c r="D72" s="97"/>
      <c r="E72" s="99"/>
      <c r="F72" s="101"/>
      <c r="G72" s="63"/>
      <c r="H72" s="102"/>
      <c r="I72" s="100"/>
      <c r="J72" s="100"/>
      <c r="K72" s="100"/>
      <c r="L72" s="100"/>
      <c r="M72" s="32"/>
      <c r="N72" s="32"/>
    </row>
    <row r="73" spans="1:14" ht="15" customHeight="1">
      <c r="A73" s="56"/>
      <c r="B73" s="57"/>
      <c r="C73" s="70"/>
      <c r="D73" s="97"/>
      <c r="E73" s="99"/>
      <c r="F73" s="101"/>
      <c r="G73" s="63"/>
      <c r="H73" s="102"/>
      <c r="I73" s="100"/>
      <c r="J73" s="100"/>
      <c r="K73" s="100"/>
      <c r="L73" s="100"/>
      <c r="M73" s="32"/>
      <c r="N73" s="32"/>
    </row>
    <row r="74" spans="1:14" ht="15" customHeight="1">
      <c r="A74" s="56"/>
      <c r="B74" s="57"/>
      <c r="C74" s="70"/>
      <c r="D74" s="97"/>
      <c r="E74" s="99"/>
      <c r="F74" s="99"/>
      <c r="G74" s="66"/>
      <c r="H74" s="100"/>
      <c r="I74" s="100"/>
      <c r="J74" s="100"/>
      <c r="K74" s="100"/>
      <c r="L74" s="100"/>
      <c r="M74" s="32"/>
      <c r="N74" s="32"/>
    </row>
    <row r="75" spans="1:14" ht="15" customHeight="1">
      <c r="A75" s="56"/>
      <c r="B75" s="57"/>
      <c r="C75" s="70"/>
      <c r="D75" s="97"/>
      <c r="E75" s="99"/>
      <c r="F75" s="99"/>
      <c r="G75" s="60"/>
      <c r="H75" s="100"/>
      <c r="I75" s="100"/>
      <c r="J75" s="100"/>
      <c r="K75" s="100"/>
      <c r="L75" s="100"/>
      <c r="M75" s="32"/>
      <c r="N75" s="32"/>
    </row>
    <row r="76" spans="1:14" ht="15" customHeight="1">
      <c r="A76" s="56"/>
      <c r="B76" s="57"/>
      <c r="C76" s="70"/>
      <c r="D76" s="97"/>
      <c r="E76" s="99"/>
      <c r="F76" s="99"/>
      <c r="G76" s="60"/>
      <c r="H76" s="100"/>
      <c r="I76" s="100"/>
      <c r="J76" s="100"/>
      <c r="K76" s="100"/>
      <c r="L76" s="100"/>
      <c r="M76" s="32"/>
      <c r="N76" s="32"/>
    </row>
    <row r="77" spans="1:14" ht="15" customHeight="1">
      <c r="A77" s="56"/>
      <c r="B77" s="57"/>
      <c r="C77" s="70"/>
      <c r="D77" s="97"/>
      <c r="E77" s="99"/>
      <c r="F77" s="99"/>
      <c r="G77" s="60"/>
      <c r="H77" s="100"/>
      <c r="I77" s="100"/>
      <c r="J77" s="100"/>
      <c r="K77" s="100"/>
      <c r="L77" s="100"/>
      <c r="M77" s="32"/>
      <c r="N77" s="32"/>
    </row>
    <row r="78" spans="1:14" ht="15" customHeight="1">
      <c r="A78" s="56"/>
      <c r="B78" s="57"/>
      <c r="C78" s="70"/>
      <c r="D78" s="97"/>
      <c r="E78" s="99"/>
      <c r="F78" s="99"/>
      <c r="G78" s="61"/>
      <c r="H78" s="100"/>
      <c r="I78" s="100"/>
      <c r="J78" s="100"/>
      <c r="K78" s="100"/>
      <c r="L78" s="100"/>
      <c r="M78" s="32"/>
      <c r="N78" s="32"/>
    </row>
    <row r="79" spans="1:14" ht="15" customHeight="1">
      <c r="A79" s="56"/>
      <c r="B79" s="57"/>
      <c r="C79" s="70"/>
      <c r="D79" s="97"/>
      <c r="E79" s="99"/>
      <c r="F79" s="101"/>
      <c r="G79" s="63"/>
      <c r="H79" s="102"/>
      <c r="I79" s="100"/>
      <c r="J79" s="100"/>
      <c r="K79" s="100"/>
      <c r="L79" s="100"/>
      <c r="M79" s="32"/>
      <c r="N79" s="32"/>
    </row>
    <row r="80" spans="1:14" ht="15" customHeight="1">
      <c r="A80" s="56"/>
      <c r="B80" s="57"/>
      <c r="C80" s="70"/>
      <c r="D80" s="97"/>
      <c r="E80" s="99"/>
      <c r="F80" s="101"/>
      <c r="G80" s="63"/>
      <c r="H80" s="102"/>
      <c r="I80" s="100"/>
      <c r="J80" s="100"/>
      <c r="K80" s="100"/>
      <c r="L80" s="100"/>
      <c r="M80" s="32"/>
      <c r="N80" s="32"/>
    </row>
    <row r="81" spans="1:14" ht="15" customHeight="1">
      <c r="A81" s="56"/>
      <c r="B81" s="57"/>
      <c r="C81" s="70"/>
      <c r="D81" s="97"/>
      <c r="E81" s="99"/>
      <c r="F81" s="99"/>
      <c r="G81" s="66"/>
      <c r="H81" s="100"/>
      <c r="I81" s="100"/>
      <c r="J81" s="100"/>
      <c r="K81" s="100"/>
      <c r="L81" s="100"/>
      <c r="M81" s="32"/>
      <c r="N81" s="32"/>
    </row>
    <row r="82" spans="1:14" ht="15" customHeight="1">
      <c r="A82" s="56"/>
      <c r="B82" s="57"/>
      <c r="C82" s="70"/>
      <c r="D82" s="97"/>
      <c r="E82" s="99"/>
      <c r="F82" s="99"/>
      <c r="G82" s="61"/>
      <c r="H82" s="100"/>
      <c r="I82" s="100"/>
      <c r="J82" s="100"/>
      <c r="K82" s="100"/>
      <c r="L82" s="100"/>
      <c r="M82" s="32"/>
      <c r="N82" s="32"/>
    </row>
    <row r="83" spans="1:14" ht="15" customHeight="1">
      <c r="A83" s="56"/>
      <c r="B83" s="57"/>
      <c r="C83" s="70"/>
      <c r="D83" s="97"/>
      <c r="E83" s="99"/>
      <c r="F83" s="101"/>
      <c r="G83" s="63"/>
      <c r="H83" s="102"/>
      <c r="I83" s="100"/>
      <c r="J83" s="100"/>
      <c r="K83" s="100"/>
      <c r="L83" s="100"/>
      <c r="M83" s="32"/>
      <c r="N83" s="32"/>
    </row>
    <row r="84" spans="1:14" ht="15" customHeight="1">
      <c r="A84" s="56"/>
      <c r="B84" s="57"/>
      <c r="C84" s="70"/>
      <c r="D84" s="97"/>
      <c r="E84" s="99"/>
      <c r="F84" s="99"/>
      <c r="G84" s="64"/>
      <c r="H84" s="100"/>
      <c r="I84" s="100"/>
      <c r="J84" s="100"/>
      <c r="K84" s="100"/>
      <c r="L84" s="100"/>
      <c r="M84" s="32"/>
      <c r="N84" s="32"/>
    </row>
    <row r="85" spans="1:14" ht="15" customHeight="1">
      <c r="A85" s="56"/>
      <c r="B85" s="57"/>
      <c r="C85" s="70"/>
      <c r="D85" s="97"/>
      <c r="E85" s="99"/>
      <c r="F85" s="101"/>
      <c r="G85" s="63"/>
      <c r="H85" s="102"/>
      <c r="I85" s="100"/>
      <c r="J85" s="100"/>
      <c r="K85" s="100"/>
      <c r="L85" s="100"/>
      <c r="M85" s="32"/>
      <c r="N85" s="32"/>
    </row>
    <row r="86" spans="1:14" ht="15" customHeight="1">
      <c r="A86" s="56"/>
      <c r="B86" s="57"/>
      <c r="C86" s="70"/>
      <c r="D86" s="97"/>
      <c r="E86" s="99"/>
      <c r="F86" s="101"/>
      <c r="G86" s="63"/>
      <c r="H86" s="102"/>
      <c r="I86" s="100"/>
      <c r="J86" s="100"/>
      <c r="K86" s="100"/>
      <c r="L86" s="100"/>
      <c r="M86" s="32"/>
      <c r="N86" s="32"/>
    </row>
    <row r="87" spans="1:14" ht="15" customHeight="1">
      <c r="A87" s="56"/>
      <c r="B87" s="57"/>
      <c r="C87" s="70"/>
      <c r="D87" s="97"/>
      <c r="E87" s="99"/>
      <c r="F87" s="99"/>
      <c r="G87" s="66"/>
      <c r="H87" s="100"/>
      <c r="I87" s="100"/>
      <c r="J87" s="100"/>
      <c r="K87" s="100"/>
      <c r="L87" s="100"/>
      <c r="M87" s="32"/>
      <c r="N87" s="32"/>
    </row>
    <row r="88" spans="1:14" ht="15" customHeight="1">
      <c r="A88" s="56"/>
      <c r="B88" s="57"/>
      <c r="C88" s="70"/>
      <c r="D88" s="97"/>
      <c r="E88" s="99"/>
      <c r="F88" s="99"/>
      <c r="G88" s="60"/>
      <c r="H88" s="100"/>
      <c r="I88" s="100"/>
      <c r="J88" s="100"/>
      <c r="K88" s="100"/>
      <c r="L88" s="100"/>
      <c r="M88" s="32"/>
      <c r="N88" s="32"/>
    </row>
    <row r="89" spans="1:14" ht="15" customHeight="1">
      <c r="A89" s="56"/>
      <c r="B89" s="57"/>
      <c r="C89" s="70"/>
      <c r="D89" s="97"/>
      <c r="E89" s="99"/>
      <c r="F89" s="99"/>
      <c r="G89" s="60"/>
      <c r="H89" s="100"/>
      <c r="I89" s="100"/>
      <c r="J89" s="100"/>
      <c r="K89" s="100"/>
      <c r="L89" s="100"/>
      <c r="M89" s="32"/>
      <c r="N89" s="32"/>
    </row>
    <row r="90" spans="1:14" ht="15" customHeight="1">
      <c r="A90" s="56"/>
      <c r="B90" s="57"/>
      <c r="C90" s="70"/>
      <c r="D90" s="97"/>
      <c r="E90" s="99"/>
      <c r="F90" s="99"/>
      <c r="G90" s="60"/>
      <c r="H90" s="100"/>
      <c r="I90" s="100"/>
      <c r="J90" s="100"/>
      <c r="K90" s="100"/>
      <c r="L90" s="100"/>
      <c r="M90" s="32"/>
      <c r="N90" s="32"/>
    </row>
    <row r="91" spans="1:14" ht="15" customHeight="1">
      <c r="A91" s="56"/>
      <c r="B91" s="57"/>
      <c r="C91" s="70"/>
      <c r="D91" s="97"/>
      <c r="E91" s="99"/>
      <c r="F91" s="99"/>
      <c r="G91" s="60"/>
      <c r="H91" s="100"/>
      <c r="I91" s="100"/>
      <c r="J91" s="100"/>
      <c r="K91" s="100"/>
      <c r="L91" s="100"/>
      <c r="M91" s="32"/>
      <c r="N91" s="32"/>
    </row>
    <row r="92" spans="1:14" ht="15" customHeight="1">
      <c r="A92" s="56"/>
      <c r="B92" s="57"/>
      <c r="C92" s="70"/>
      <c r="D92" s="97"/>
      <c r="E92" s="99"/>
      <c r="F92" s="99"/>
      <c r="G92" s="61"/>
      <c r="H92" s="100"/>
      <c r="I92" s="100"/>
      <c r="J92" s="100"/>
      <c r="K92" s="100"/>
      <c r="L92" s="100"/>
      <c r="M92" s="32"/>
      <c r="N92" s="32"/>
    </row>
    <row r="93" spans="1:14" ht="15" customHeight="1">
      <c r="A93" s="56"/>
      <c r="B93" s="57"/>
      <c r="C93" s="70"/>
      <c r="D93" s="97"/>
      <c r="E93" s="99"/>
      <c r="F93" s="101"/>
      <c r="G93" s="63"/>
      <c r="H93" s="102"/>
      <c r="I93" s="100"/>
      <c r="J93" s="100"/>
      <c r="K93" s="100"/>
      <c r="L93" s="100"/>
      <c r="M93" s="32"/>
      <c r="N93" s="32"/>
    </row>
    <row r="94" spans="1:14" ht="15" customHeight="1">
      <c r="A94" s="56"/>
      <c r="B94" s="57"/>
      <c r="C94" s="70"/>
      <c r="D94" s="97"/>
      <c r="E94" s="99"/>
      <c r="F94" s="101"/>
      <c r="G94" s="63"/>
      <c r="H94" s="102"/>
      <c r="I94" s="100"/>
      <c r="J94" s="100"/>
      <c r="K94" s="100"/>
      <c r="L94" s="100"/>
      <c r="M94" s="32"/>
      <c r="N94" s="32"/>
    </row>
    <row r="95" spans="1:14" ht="15" customHeight="1">
      <c r="A95" s="56"/>
      <c r="B95" s="57"/>
      <c r="C95" s="70"/>
      <c r="D95" s="97"/>
      <c r="E95" s="99"/>
      <c r="F95" s="101"/>
      <c r="G95" s="63"/>
      <c r="H95" s="102"/>
      <c r="I95" s="100"/>
      <c r="J95" s="100"/>
      <c r="K95" s="100"/>
      <c r="L95" s="100"/>
      <c r="M95" s="32"/>
      <c r="N95" s="32"/>
    </row>
    <row r="96" spans="1:14" ht="15" customHeight="1">
      <c r="A96" s="56"/>
      <c r="B96" s="57"/>
      <c r="C96" s="70"/>
      <c r="D96" s="97"/>
      <c r="E96" s="99"/>
      <c r="F96" s="99"/>
      <c r="G96" s="66"/>
      <c r="H96" s="100"/>
      <c r="I96" s="100"/>
      <c r="J96" s="100"/>
      <c r="K96" s="100"/>
      <c r="L96" s="100"/>
      <c r="M96" s="32"/>
      <c r="N96" s="32"/>
    </row>
    <row r="97" spans="1:14" ht="15" customHeight="1">
      <c r="A97" s="56"/>
      <c r="B97" s="57"/>
      <c r="C97" s="70"/>
      <c r="D97" s="97"/>
      <c r="E97" s="96"/>
      <c r="F97" s="96"/>
      <c r="G97" s="60"/>
      <c r="H97" s="100"/>
      <c r="I97" s="100"/>
      <c r="J97" s="100"/>
      <c r="K97" s="100"/>
      <c r="L97" s="100"/>
      <c r="M97" s="32"/>
      <c r="N97" s="32"/>
    </row>
    <row r="98" spans="1:14" ht="15" customHeight="1">
      <c r="A98" s="56"/>
      <c r="B98" s="57"/>
      <c r="C98" s="70"/>
      <c r="D98" s="97"/>
      <c r="E98" s="96"/>
      <c r="F98" s="99"/>
      <c r="G98" s="61"/>
      <c r="H98" s="100"/>
      <c r="I98" s="100"/>
      <c r="J98" s="100"/>
      <c r="K98" s="100"/>
      <c r="L98" s="100"/>
      <c r="M98" s="32"/>
      <c r="N98" s="32"/>
    </row>
    <row r="99" spans="1:14" ht="15" customHeight="1">
      <c r="A99" s="56"/>
      <c r="B99" s="57"/>
      <c r="C99" s="70"/>
      <c r="D99" s="97"/>
      <c r="E99" s="99"/>
      <c r="F99" s="101"/>
      <c r="G99" s="63"/>
      <c r="H99" s="102"/>
      <c r="I99" s="100"/>
      <c r="J99" s="100"/>
      <c r="K99" s="100"/>
      <c r="L99" s="100"/>
      <c r="M99" s="32"/>
      <c r="N99" s="32"/>
    </row>
    <row r="100" spans="1:14" ht="15" customHeight="1">
      <c r="A100" s="56"/>
      <c r="B100" s="57"/>
      <c r="C100" s="70"/>
      <c r="D100" s="97"/>
      <c r="E100" s="99"/>
      <c r="F100" s="99"/>
      <c r="G100" s="66"/>
      <c r="H100" s="100"/>
      <c r="I100" s="100"/>
      <c r="J100" s="100"/>
      <c r="K100" s="100"/>
      <c r="L100" s="100"/>
      <c r="M100" s="32"/>
      <c r="N100" s="32"/>
    </row>
    <row r="101" spans="1:14" ht="15" customHeight="1">
      <c r="A101" s="56"/>
      <c r="B101" s="57"/>
      <c r="C101" s="70"/>
      <c r="D101" s="97"/>
      <c r="E101" s="99"/>
      <c r="F101" s="99"/>
      <c r="G101" s="60"/>
      <c r="H101" s="100"/>
      <c r="I101" s="100"/>
      <c r="J101" s="100"/>
      <c r="K101" s="100"/>
      <c r="L101" s="100"/>
      <c r="M101" s="32"/>
      <c r="N101" s="32"/>
    </row>
    <row r="102" spans="1:14" ht="15" customHeight="1">
      <c r="A102" s="56"/>
      <c r="B102" s="57"/>
      <c r="C102" s="70"/>
      <c r="D102" s="97"/>
      <c r="E102" s="99"/>
      <c r="F102" s="99"/>
      <c r="G102" s="60"/>
      <c r="H102" s="100"/>
      <c r="I102" s="100"/>
      <c r="J102" s="100"/>
      <c r="K102" s="100"/>
      <c r="L102" s="100"/>
      <c r="M102" s="32"/>
      <c r="N102" s="32"/>
    </row>
    <row r="103" spans="1:14" ht="15" customHeight="1">
      <c r="A103" s="56"/>
      <c r="B103" s="57"/>
      <c r="C103" s="70"/>
      <c r="D103" s="97"/>
      <c r="E103" s="99"/>
      <c r="F103" s="99"/>
      <c r="G103" s="61"/>
      <c r="H103" s="100"/>
      <c r="I103" s="100"/>
      <c r="J103" s="100"/>
      <c r="K103" s="100"/>
      <c r="L103" s="100"/>
      <c r="M103" s="32"/>
      <c r="N103" s="32"/>
    </row>
    <row r="104" spans="1:14" ht="15" customHeight="1">
      <c r="A104" s="56"/>
      <c r="B104" s="57"/>
      <c r="C104" s="70"/>
      <c r="D104" s="97"/>
      <c r="E104" s="99"/>
      <c r="F104" s="101"/>
      <c r="G104" s="63"/>
      <c r="H104" s="102"/>
      <c r="I104" s="100"/>
      <c r="J104" s="100"/>
      <c r="K104" s="100"/>
      <c r="L104" s="100"/>
      <c r="M104" s="32"/>
      <c r="N104" s="32"/>
    </row>
    <row r="105" spans="1:14" ht="15" customHeight="1">
      <c r="A105" s="56"/>
      <c r="B105" s="57"/>
      <c r="C105" s="70"/>
      <c r="D105" s="97"/>
      <c r="E105" s="99"/>
      <c r="F105" s="101"/>
      <c r="G105" s="63"/>
      <c r="H105" s="102"/>
      <c r="I105" s="100"/>
      <c r="J105" s="100"/>
      <c r="K105" s="100"/>
      <c r="L105" s="100"/>
      <c r="M105" s="32"/>
      <c r="N105" s="32"/>
    </row>
    <row r="106" spans="1:14" ht="15" customHeight="1">
      <c r="A106" s="56"/>
      <c r="B106" s="57"/>
      <c r="C106" s="70"/>
      <c r="D106" s="97"/>
      <c r="E106" s="99"/>
      <c r="F106" s="99"/>
      <c r="G106" s="66"/>
      <c r="H106" s="100"/>
      <c r="I106" s="100"/>
      <c r="J106" s="100"/>
      <c r="K106" s="100"/>
      <c r="L106" s="100"/>
      <c r="M106" s="32"/>
      <c r="N106" s="32"/>
    </row>
    <row r="107" spans="1:14" ht="15" customHeight="1">
      <c r="A107" s="56"/>
      <c r="B107" s="57"/>
      <c r="C107" s="70"/>
      <c r="D107" s="97"/>
      <c r="E107" s="99"/>
      <c r="F107" s="99"/>
      <c r="G107" s="60"/>
      <c r="H107" s="100"/>
      <c r="I107" s="100"/>
      <c r="J107" s="100"/>
      <c r="K107" s="100"/>
      <c r="L107" s="100"/>
      <c r="M107" s="32"/>
      <c r="N107" s="32"/>
    </row>
    <row r="108" spans="1:14" ht="15" customHeight="1">
      <c r="A108" s="56"/>
      <c r="B108" s="57"/>
      <c r="C108" s="70"/>
      <c r="D108" s="97"/>
      <c r="E108" s="32"/>
      <c r="F108" s="32"/>
      <c r="G108" s="32"/>
      <c r="H108" s="100"/>
      <c r="I108" s="100"/>
      <c r="J108" s="100"/>
      <c r="K108" s="100"/>
      <c r="L108" s="100"/>
      <c r="M108" s="32"/>
      <c r="N108" s="32"/>
    </row>
    <row r="109" spans="1:14" ht="15" customHeight="1">
      <c r="A109" s="56"/>
      <c r="B109" s="57"/>
      <c r="C109" s="70"/>
      <c r="D109" s="97"/>
      <c r="E109" s="32"/>
      <c r="F109" s="99"/>
      <c r="G109" s="60"/>
      <c r="H109" s="100"/>
      <c r="I109" s="100"/>
      <c r="J109" s="100"/>
      <c r="K109" s="100"/>
      <c r="L109" s="100"/>
      <c r="M109" s="32"/>
      <c r="N109" s="32"/>
    </row>
    <row r="110" spans="1:14" ht="15" customHeight="1">
      <c r="A110" s="56"/>
      <c r="B110" s="57"/>
      <c r="C110" s="70"/>
      <c r="D110" s="97"/>
      <c r="E110" s="32"/>
      <c r="F110" s="32"/>
      <c r="G110" s="60"/>
      <c r="H110" s="100"/>
      <c r="I110" s="100"/>
      <c r="J110" s="100"/>
      <c r="K110" s="100"/>
      <c r="L110" s="100"/>
      <c r="M110" s="32"/>
      <c r="N110" s="32"/>
    </row>
    <row r="111" spans="1:14" ht="15" customHeight="1">
      <c r="A111" s="56"/>
      <c r="B111" s="57"/>
      <c r="C111" s="70"/>
      <c r="D111" s="97"/>
      <c r="E111" s="32"/>
      <c r="F111" s="99"/>
      <c r="G111" s="60"/>
      <c r="H111" s="100"/>
      <c r="I111" s="100"/>
      <c r="J111" s="100"/>
      <c r="K111" s="100"/>
      <c r="L111" s="100"/>
      <c r="M111" s="32"/>
      <c r="N111" s="32"/>
    </row>
    <row r="112" spans="1:14" ht="15" customHeight="1">
      <c r="A112" s="56"/>
      <c r="B112" s="57"/>
      <c r="C112" s="70"/>
      <c r="D112" s="97"/>
      <c r="E112" s="32"/>
      <c r="F112" s="99"/>
      <c r="G112" s="60"/>
      <c r="H112" s="100"/>
      <c r="I112" s="100"/>
      <c r="J112" s="100"/>
      <c r="K112" s="100"/>
      <c r="L112" s="100"/>
      <c r="M112" s="32"/>
      <c r="N112" s="32"/>
    </row>
    <row r="113" spans="1:14" ht="15" customHeight="1">
      <c r="A113" s="56"/>
      <c r="B113" s="57"/>
      <c r="C113" s="70"/>
      <c r="D113" s="97"/>
      <c r="E113" s="32"/>
      <c r="F113" s="32"/>
      <c r="G113" s="32"/>
      <c r="H113" s="100"/>
      <c r="I113" s="100"/>
      <c r="J113" s="100"/>
      <c r="K113" s="100"/>
      <c r="L113" s="100"/>
      <c r="M113" s="32"/>
      <c r="N113" s="32"/>
    </row>
    <row r="114" spans="1:14" ht="15" customHeight="1">
      <c r="A114" s="56"/>
      <c r="B114" s="57"/>
      <c r="C114" s="70"/>
      <c r="D114" s="97"/>
      <c r="E114" s="32"/>
      <c r="F114" s="32"/>
      <c r="G114" s="32"/>
      <c r="H114" s="100"/>
      <c r="I114" s="100"/>
      <c r="J114" s="100"/>
      <c r="K114" s="100"/>
      <c r="L114" s="100"/>
      <c r="M114" s="32"/>
      <c r="N114" s="32"/>
    </row>
    <row r="115" spans="1:14" ht="15" customHeight="1">
      <c r="A115" s="56"/>
      <c r="B115" s="57"/>
      <c r="C115" s="70"/>
      <c r="D115" s="97"/>
      <c r="E115" s="32"/>
      <c r="F115" s="32"/>
      <c r="G115" s="32"/>
      <c r="H115" s="100"/>
      <c r="I115" s="100"/>
      <c r="J115" s="100"/>
      <c r="K115" s="100"/>
      <c r="L115" s="100"/>
      <c r="M115" s="32"/>
      <c r="N115" s="32"/>
    </row>
    <row r="116" spans="1:14" ht="15" customHeight="1">
      <c r="A116" s="56"/>
      <c r="B116" s="57"/>
      <c r="C116" s="70"/>
      <c r="D116" s="97"/>
      <c r="E116" s="32"/>
      <c r="F116" s="32"/>
      <c r="G116" s="32"/>
      <c r="H116" s="100"/>
      <c r="I116" s="100"/>
      <c r="J116" s="100"/>
      <c r="K116" s="100"/>
      <c r="L116" s="100"/>
      <c r="M116" s="32"/>
      <c r="N116" s="32"/>
    </row>
    <row r="117" spans="1:14" ht="15" customHeight="1">
      <c r="A117" s="56"/>
      <c r="B117" s="57"/>
      <c r="C117" s="70"/>
      <c r="D117" s="97"/>
      <c r="E117" s="32"/>
      <c r="F117" s="32"/>
      <c r="G117" s="32"/>
      <c r="H117" s="100"/>
      <c r="I117" s="100"/>
      <c r="J117" s="100"/>
      <c r="K117" s="100"/>
      <c r="L117" s="100"/>
      <c r="M117" s="32"/>
      <c r="N117" s="32"/>
    </row>
    <row r="118" spans="1:14" ht="15" customHeight="1">
      <c r="A118" s="56"/>
      <c r="B118" s="57"/>
      <c r="C118" s="70"/>
      <c r="D118" s="97"/>
      <c r="E118" s="32"/>
      <c r="F118" s="32"/>
      <c r="G118" s="32"/>
      <c r="H118" s="100"/>
      <c r="I118" s="100"/>
      <c r="J118" s="100"/>
      <c r="K118" s="100"/>
      <c r="L118" s="100"/>
      <c r="M118" s="32"/>
      <c r="N118" s="32"/>
    </row>
    <row r="119" spans="1:14" ht="15" customHeight="1">
      <c r="A119" s="56"/>
      <c r="B119" s="57"/>
      <c r="C119" s="70"/>
      <c r="D119" s="97"/>
      <c r="E119" s="32"/>
      <c r="F119" s="32"/>
      <c r="G119" s="32"/>
      <c r="H119" s="100"/>
      <c r="I119" s="100"/>
      <c r="J119" s="100"/>
      <c r="K119" s="100"/>
      <c r="L119" s="100"/>
      <c r="M119" s="32"/>
      <c r="N119" s="32"/>
    </row>
    <row r="120" spans="1:14" ht="15" customHeight="1">
      <c r="A120" s="56"/>
      <c r="B120" s="57"/>
      <c r="C120" s="70"/>
      <c r="D120" s="97"/>
      <c r="E120" s="32"/>
      <c r="F120" s="32"/>
      <c r="G120" s="60"/>
      <c r="H120" s="100"/>
      <c r="I120" s="100"/>
      <c r="J120" s="100"/>
      <c r="K120" s="100"/>
      <c r="L120" s="100"/>
      <c r="M120" s="32"/>
      <c r="N120" s="32"/>
    </row>
    <row r="121" spans="1:14" ht="15" customHeight="1">
      <c r="A121" s="56"/>
      <c r="B121" s="57"/>
      <c r="C121" s="70"/>
      <c r="D121" s="97"/>
      <c r="E121" s="32"/>
      <c r="F121" s="32"/>
      <c r="G121" s="32"/>
      <c r="H121" s="100"/>
      <c r="I121" s="100"/>
      <c r="J121" s="100"/>
      <c r="K121" s="100"/>
      <c r="L121" s="100"/>
      <c r="M121" s="32"/>
      <c r="N121" s="32"/>
    </row>
    <row r="122" spans="1:14" ht="15" customHeight="1">
      <c r="A122" s="56"/>
      <c r="B122" s="57"/>
      <c r="C122" s="70"/>
      <c r="D122" s="97"/>
      <c r="E122" s="32"/>
      <c r="F122" s="32"/>
      <c r="G122" s="32"/>
      <c r="H122" s="100"/>
      <c r="I122" s="100"/>
      <c r="J122" s="100"/>
      <c r="K122" s="100"/>
      <c r="L122" s="100"/>
      <c r="M122" s="32"/>
      <c r="N122" s="32"/>
    </row>
    <row r="123" spans="1:14" ht="15" customHeight="1">
      <c r="A123" s="56"/>
      <c r="B123" s="57"/>
      <c r="C123" s="70"/>
      <c r="D123" s="97"/>
      <c r="E123" s="32"/>
      <c r="F123" s="32"/>
      <c r="G123" s="32"/>
      <c r="H123" s="100"/>
      <c r="I123" s="100"/>
      <c r="J123" s="100"/>
      <c r="K123" s="100"/>
      <c r="L123" s="100"/>
      <c r="M123" s="32"/>
      <c r="N123" s="32"/>
    </row>
    <row r="124" spans="1:14" ht="15" customHeight="1">
      <c r="A124" s="56"/>
      <c r="B124" s="57"/>
      <c r="C124" s="70"/>
      <c r="D124" s="97"/>
      <c r="E124" s="32"/>
      <c r="F124" s="32"/>
      <c r="G124" s="32"/>
      <c r="H124" s="100"/>
      <c r="I124" s="100"/>
      <c r="J124" s="100"/>
      <c r="K124" s="100"/>
      <c r="L124" s="100"/>
      <c r="M124" s="32"/>
      <c r="N124" s="32"/>
    </row>
    <row r="125" spans="1:14" ht="15" customHeight="1">
      <c r="A125" s="56"/>
      <c r="B125" s="57"/>
      <c r="C125" s="70"/>
      <c r="D125" s="97"/>
      <c r="E125" s="32"/>
      <c r="F125" s="32"/>
      <c r="G125" s="32"/>
      <c r="H125" s="100"/>
      <c r="I125" s="100"/>
      <c r="J125" s="100"/>
      <c r="K125" s="100"/>
      <c r="L125" s="100"/>
      <c r="M125" s="32"/>
      <c r="N125" s="32"/>
    </row>
    <row r="126" spans="1:14" ht="15" customHeight="1">
      <c r="A126" s="56"/>
      <c r="B126" s="57"/>
      <c r="C126" s="70"/>
      <c r="D126" s="97"/>
      <c r="E126" s="32"/>
      <c r="F126" s="32"/>
      <c r="G126" s="32"/>
      <c r="H126" s="100"/>
      <c r="I126" s="100"/>
      <c r="J126" s="100"/>
      <c r="K126" s="100"/>
      <c r="L126" s="100"/>
      <c r="M126" s="32"/>
      <c r="N126" s="32"/>
    </row>
    <row r="127" spans="1:14" ht="15" customHeight="1">
      <c r="A127" s="56"/>
      <c r="B127" s="57"/>
      <c r="C127" s="70"/>
      <c r="D127" s="97"/>
      <c r="E127" s="32"/>
      <c r="F127" s="99"/>
      <c r="G127" s="60"/>
      <c r="H127" s="100"/>
      <c r="I127" s="100"/>
      <c r="J127" s="100"/>
      <c r="K127" s="100"/>
      <c r="L127" s="100"/>
      <c r="M127" s="32"/>
      <c r="N127" s="32"/>
    </row>
    <row r="128" spans="1:14" ht="15" customHeight="1">
      <c r="A128" s="56"/>
      <c r="B128" s="57"/>
      <c r="C128" s="70"/>
      <c r="D128" s="97"/>
      <c r="E128" s="32"/>
      <c r="F128" s="32"/>
      <c r="G128" s="60"/>
      <c r="H128" s="100"/>
      <c r="I128" s="100"/>
      <c r="J128" s="100"/>
      <c r="K128" s="100"/>
      <c r="L128" s="100"/>
      <c r="M128" s="32"/>
      <c r="N128" s="32"/>
    </row>
    <row r="129" spans="1:14" ht="15" customHeight="1">
      <c r="A129" s="56"/>
      <c r="B129" s="57"/>
      <c r="C129" s="70"/>
      <c r="D129" s="97"/>
      <c r="E129" s="32"/>
      <c r="F129" s="32"/>
      <c r="G129" s="60"/>
      <c r="H129" s="100"/>
      <c r="I129" s="100"/>
      <c r="J129" s="100"/>
      <c r="K129" s="100"/>
      <c r="L129" s="100"/>
      <c r="M129" s="32"/>
      <c r="N129" s="32"/>
    </row>
    <row r="130" spans="1:14" ht="15" customHeight="1">
      <c r="A130" s="56"/>
      <c r="B130" s="57"/>
      <c r="C130" s="70"/>
      <c r="D130" s="97"/>
      <c r="E130" s="32"/>
      <c r="F130" s="96"/>
      <c r="G130" s="60"/>
      <c r="H130" s="100"/>
      <c r="I130" s="100"/>
      <c r="J130" s="100"/>
      <c r="K130" s="100"/>
      <c r="L130" s="100"/>
      <c r="M130" s="32"/>
      <c r="N130" s="32"/>
    </row>
    <row r="131" spans="1:14" ht="15" customHeight="1">
      <c r="A131" s="56"/>
      <c r="B131" s="57"/>
      <c r="C131" s="70"/>
      <c r="D131" s="97"/>
      <c r="E131" s="32"/>
      <c r="F131" s="99"/>
      <c r="G131" s="60"/>
      <c r="H131" s="100"/>
      <c r="I131" s="100"/>
      <c r="J131" s="100"/>
      <c r="K131" s="100"/>
      <c r="L131" s="100"/>
      <c r="M131" s="32"/>
      <c r="N131" s="32"/>
    </row>
    <row r="132" spans="1:14" ht="15" customHeight="1">
      <c r="A132" s="56"/>
      <c r="B132" s="57"/>
      <c r="C132" s="70"/>
      <c r="D132" s="97"/>
      <c r="E132" s="32"/>
      <c r="F132" s="99"/>
      <c r="G132" s="60"/>
      <c r="H132" s="100"/>
      <c r="I132" s="100"/>
      <c r="J132" s="100"/>
      <c r="K132" s="100"/>
      <c r="L132" s="100"/>
      <c r="M132" s="32"/>
      <c r="N132" s="32"/>
    </row>
    <row r="133" spans="1:14" ht="15" customHeight="1">
      <c r="A133" s="56"/>
      <c r="B133" s="57"/>
      <c r="C133" s="70"/>
      <c r="D133" s="97"/>
      <c r="E133" s="99"/>
      <c r="F133" s="99"/>
      <c r="G133" s="32"/>
      <c r="H133" s="100"/>
      <c r="I133" s="100"/>
      <c r="J133" s="100"/>
      <c r="K133" s="100"/>
      <c r="L133" s="100"/>
      <c r="M133" s="32"/>
      <c r="N133" s="32"/>
    </row>
    <row r="134" spans="1:14" ht="15" customHeight="1">
      <c r="A134" s="56"/>
      <c r="B134" s="57"/>
      <c r="C134" s="70"/>
      <c r="D134" s="97"/>
      <c r="E134" s="99"/>
      <c r="F134" s="99"/>
      <c r="G134" s="32"/>
      <c r="H134" s="100"/>
      <c r="I134" s="100"/>
      <c r="J134" s="100"/>
      <c r="K134" s="100"/>
      <c r="L134" s="100"/>
      <c r="M134" s="32"/>
      <c r="N134" s="32"/>
    </row>
    <row r="135" spans="1:14" ht="15" customHeight="1">
      <c r="A135" s="56"/>
      <c r="B135" s="57"/>
      <c r="C135" s="70"/>
      <c r="D135" s="97"/>
      <c r="E135" s="32"/>
      <c r="F135" s="32"/>
      <c r="G135" s="32"/>
      <c r="H135" s="100"/>
      <c r="I135" s="100"/>
      <c r="J135" s="100"/>
      <c r="K135" s="100"/>
      <c r="L135" s="100"/>
      <c r="M135" s="32"/>
      <c r="N135" s="32"/>
    </row>
    <row r="136" spans="1:14" ht="15" customHeight="1">
      <c r="A136" s="56"/>
      <c r="B136" s="57"/>
      <c r="C136" s="70"/>
      <c r="D136" s="97"/>
      <c r="E136" s="32"/>
      <c r="F136" s="32"/>
      <c r="G136" s="32"/>
      <c r="H136" s="100"/>
      <c r="I136" s="100"/>
      <c r="J136" s="100"/>
      <c r="K136" s="100"/>
      <c r="L136" s="100"/>
      <c r="M136" s="32"/>
      <c r="N136" s="32"/>
    </row>
    <row r="137" spans="1:14" ht="15" customHeight="1">
      <c r="A137" s="56"/>
      <c r="B137" s="57"/>
      <c r="C137" s="70"/>
      <c r="D137" s="97"/>
      <c r="E137" s="32"/>
      <c r="F137" s="32"/>
      <c r="G137" s="32"/>
      <c r="H137" s="100"/>
      <c r="I137" s="100"/>
      <c r="J137" s="100"/>
      <c r="K137" s="100"/>
      <c r="L137" s="100"/>
      <c r="M137" s="32"/>
      <c r="N137" s="32"/>
    </row>
    <row r="138" spans="1:14" ht="15" customHeight="1">
      <c r="A138" s="56"/>
      <c r="B138" s="57"/>
      <c r="C138" s="70"/>
      <c r="D138" s="97"/>
      <c r="E138" s="32"/>
      <c r="F138" s="32"/>
      <c r="G138" s="32"/>
      <c r="H138" s="100"/>
      <c r="I138" s="100"/>
      <c r="J138" s="100"/>
      <c r="K138" s="100"/>
      <c r="L138" s="100"/>
      <c r="M138" s="32"/>
      <c r="N138" s="32"/>
    </row>
    <row r="139" spans="1:14" ht="15" customHeight="1">
      <c r="A139" s="56"/>
      <c r="B139" s="57"/>
      <c r="C139" s="70"/>
      <c r="D139" s="97"/>
      <c r="E139" s="32"/>
      <c r="F139" s="32"/>
      <c r="G139" s="32"/>
      <c r="H139" s="100"/>
      <c r="I139" s="100"/>
      <c r="J139" s="100"/>
      <c r="K139" s="100"/>
      <c r="L139" s="100"/>
      <c r="M139" s="32"/>
      <c r="N139" s="32"/>
    </row>
    <row r="140" spans="1:14" ht="15" customHeight="1">
      <c r="A140" s="56"/>
      <c r="B140" s="57"/>
      <c r="C140" s="70"/>
      <c r="D140" s="97"/>
      <c r="E140" s="32"/>
      <c r="F140" s="32"/>
      <c r="G140" s="32"/>
      <c r="H140" s="100"/>
      <c r="I140" s="100"/>
      <c r="J140" s="100"/>
      <c r="K140" s="100"/>
      <c r="L140" s="100"/>
      <c r="M140" s="32"/>
      <c r="N140" s="32"/>
    </row>
    <row r="141" spans="1:14" ht="15" customHeight="1">
      <c r="A141" s="32"/>
      <c r="B141" s="32"/>
      <c r="C141" s="32"/>
      <c r="D141" s="32"/>
      <c r="E141" s="32"/>
      <c r="F141" s="32"/>
      <c r="G141" s="32"/>
      <c r="H141" s="100"/>
      <c r="I141" s="100"/>
      <c r="J141" s="100"/>
      <c r="K141" s="100"/>
      <c r="L141" s="100"/>
      <c r="M141" s="32"/>
      <c r="N141" s="32"/>
    </row>
    <row r="142" spans="1:14" ht="15" customHeight="1">
      <c r="A142" s="32"/>
      <c r="B142" s="32"/>
      <c r="C142" s="32"/>
      <c r="D142" s="32"/>
      <c r="E142" s="32"/>
      <c r="F142" s="32"/>
      <c r="G142" s="32"/>
      <c r="H142" s="100"/>
      <c r="I142" s="100"/>
      <c r="J142" s="100"/>
      <c r="K142" s="100"/>
      <c r="L142" s="100"/>
      <c r="M142" s="32"/>
      <c r="N142" s="32"/>
    </row>
    <row r="143" spans="1:14" ht="15" customHeight="1">
      <c r="A143" s="32"/>
      <c r="B143" s="32"/>
      <c r="C143" s="32"/>
      <c r="D143" s="32"/>
      <c r="E143" s="32"/>
      <c r="F143" s="32"/>
      <c r="G143" s="32"/>
      <c r="H143" s="100"/>
      <c r="I143" s="100"/>
      <c r="J143" s="100"/>
      <c r="K143" s="100"/>
      <c r="L143" s="100"/>
      <c r="M143" s="32"/>
      <c r="N143" s="32"/>
    </row>
    <row r="144" spans="1:14" ht="15" customHeight="1">
      <c r="A144" s="32"/>
      <c r="B144" s="32"/>
      <c r="C144" s="32"/>
      <c r="D144" s="32"/>
      <c r="E144" s="32"/>
      <c r="F144" s="32"/>
      <c r="G144" s="32"/>
      <c r="H144" s="100"/>
      <c r="I144" s="100"/>
      <c r="J144" s="100"/>
      <c r="K144" s="100"/>
      <c r="L144" s="100"/>
      <c r="M144" s="32"/>
      <c r="N144" s="32"/>
    </row>
    <row r="145" spans="1:14" ht="15" customHeight="1">
      <c r="A145" s="32"/>
      <c r="B145" s="32"/>
      <c r="C145" s="32"/>
      <c r="D145" s="32"/>
      <c r="E145" s="32"/>
      <c r="F145" s="32"/>
      <c r="G145" s="32"/>
      <c r="H145" s="100"/>
      <c r="I145" s="100"/>
      <c r="J145" s="100"/>
      <c r="K145" s="100"/>
      <c r="L145" s="100"/>
      <c r="M145" s="32"/>
      <c r="N145" s="32"/>
    </row>
    <row r="146" spans="1:14" ht="15" customHeight="1">
      <c r="A146" s="32"/>
      <c r="B146" s="32"/>
      <c r="C146" s="32"/>
      <c r="D146" s="32"/>
      <c r="E146" s="32"/>
      <c r="F146" s="32"/>
      <c r="G146" s="32"/>
      <c r="H146" s="100"/>
      <c r="I146" s="100"/>
      <c r="J146" s="100"/>
      <c r="K146" s="100"/>
      <c r="L146" s="100"/>
      <c r="M146" s="32"/>
      <c r="N146" s="32"/>
    </row>
    <row r="147" spans="1:14" ht="15" customHeight="1">
      <c r="A147" s="32"/>
      <c r="B147" s="32"/>
      <c r="C147" s="32"/>
      <c r="D147" s="32"/>
      <c r="E147" s="32"/>
      <c r="F147" s="32"/>
      <c r="G147" s="32"/>
      <c r="H147" s="100"/>
      <c r="I147" s="100"/>
      <c r="J147" s="100"/>
      <c r="K147" s="100"/>
      <c r="L147" s="100"/>
      <c r="M147" s="32"/>
      <c r="N147" s="32"/>
    </row>
    <row r="148" spans="1:14" ht="15" customHeight="1">
      <c r="A148" s="32"/>
      <c r="B148" s="32"/>
      <c r="C148" s="32"/>
      <c r="D148" s="32"/>
      <c r="E148" s="32"/>
      <c r="F148" s="32"/>
      <c r="G148" s="32"/>
      <c r="H148" s="100"/>
      <c r="I148" s="100"/>
      <c r="J148" s="100"/>
      <c r="K148" s="100"/>
      <c r="L148" s="100"/>
      <c r="M148" s="32"/>
      <c r="N148" s="32"/>
    </row>
    <row r="149" spans="1:14" ht="15" customHeight="1">
      <c r="A149" s="32"/>
      <c r="B149" s="32"/>
      <c r="C149" s="32"/>
      <c r="D149" s="32"/>
      <c r="E149" s="32"/>
      <c r="F149" s="32"/>
      <c r="G149" s="32"/>
      <c r="H149" s="100"/>
      <c r="I149" s="100"/>
      <c r="J149" s="100"/>
      <c r="K149" s="100"/>
      <c r="L149" s="100"/>
      <c r="M149" s="32"/>
      <c r="N149" s="32"/>
    </row>
    <row r="150" spans="1:14" ht="15" customHeight="1">
      <c r="A150" s="32"/>
      <c r="B150" s="32"/>
      <c r="C150" s="32"/>
      <c r="D150" s="32"/>
      <c r="E150" s="32"/>
      <c r="F150" s="32"/>
      <c r="G150" s="32"/>
      <c r="H150" s="100"/>
      <c r="I150" s="100"/>
      <c r="J150" s="100"/>
      <c r="K150" s="100"/>
      <c r="L150" s="100"/>
      <c r="M150" s="32"/>
      <c r="N150" s="32"/>
    </row>
    <row r="151" spans="1:14" ht="15" customHeight="1">
      <c r="A151" s="32"/>
      <c r="B151" s="32"/>
      <c r="C151" s="32"/>
      <c r="D151" s="32"/>
      <c r="E151" s="32"/>
      <c r="F151" s="32"/>
      <c r="G151" s="32"/>
      <c r="H151" s="100"/>
      <c r="I151" s="100"/>
      <c r="J151" s="100"/>
      <c r="K151" s="100"/>
      <c r="L151" s="100"/>
      <c r="M151" s="32"/>
      <c r="N151" s="32"/>
    </row>
    <row r="152" spans="1:14" ht="15" customHeight="1">
      <c r="A152" s="32"/>
      <c r="B152" s="32"/>
      <c r="C152" s="32"/>
      <c r="D152" s="32"/>
      <c r="E152" s="32"/>
      <c r="F152" s="32"/>
      <c r="G152" s="32"/>
      <c r="H152" s="100"/>
      <c r="I152" s="100"/>
      <c r="J152" s="100"/>
      <c r="K152" s="100"/>
      <c r="L152" s="100"/>
      <c r="M152" s="32"/>
      <c r="N152" s="32"/>
    </row>
    <row r="153" spans="1:14" ht="15" customHeight="1">
      <c r="A153" s="32"/>
      <c r="B153" s="32"/>
      <c r="C153" s="32"/>
      <c r="D153" s="32"/>
      <c r="E153" s="32"/>
      <c r="F153" s="32"/>
      <c r="G153" s="32"/>
      <c r="H153" s="100"/>
      <c r="I153" s="100"/>
      <c r="J153" s="100"/>
      <c r="K153" s="100"/>
      <c r="L153" s="100"/>
      <c r="M153" s="32"/>
      <c r="N153" s="32"/>
    </row>
    <row r="154" spans="1:14" ht="15" customHeight="1">
      <c r="A154" s="32"/>
      <c r="B154" s="32"/>
      <c r="C154" s="32"/>
      <c r="D154" s="32"/>
      <c r="E154" s="32"/>
      <c r="F154" s="32"/>
      <c r="G154" s="32"/>
      <c r="H154" s="100"/>
      <c r="I154" s="100"/>
      <c r="J154" s="100"/>
      <c r="K154" s="100"/>
      <c r="L154" s="100"/>
      <c r="M154" s="32"/>
      <c r="N154" s="32"/>
    </row>
    <row r="155" spans="1:14" ht="15" customHeight="1">
      <c r="A155" s="32"/>
      <c r="B155" s="32"/>
      <c r="C155" s="32"/>
      <c r="D155" s="32"/>
      <c r="E155" s="32"/>
      <c r="F155" s="32"/>
      <c r="G155" s="32"/>
      <c r="H155" s="100"/>
      <c r="I155" s="100"/>
      <c r="J155" s="100"/>
      <c r="K155" s="100"/>
      <c r="L155" s="100"/>
      <c r="M155" s="32"/>
      <c r="N155" s="32"/>
    </row>
    <row r="156" spans="1:14" ht="15" customHeight="1">
      <c r="A156" s="32"/>
      <c r="B156" s="32"/>
      <c r="C156" s="32"/>
      <c r="D156" s="32"/>
      <c r="E156" s="32"/>
      <c r="F156" s="32"/>
      <c r="G156" s="32"/>
      <c r="H156" s="100"/>
      <c r="I156" s="100"/>
      <c r="J156" s="100"/>
      <c r="K156" s="100"/>
      <c r="L156" s="100"/>
      <c r="M156" s="32"/>
      <c r="N156" s="32"/>
    </row>
    <row r="157" spans="1:14" ht="15" customHeight="1">
      <c r="A157" s="32"/>
      <c r="B157" s="32"/>
      <c r="C157" s="32"/>
      <c r="D157" s="32"/>
      <c r="E157" s="32"/>
      <c r="F157" s="32"/>
      <c r="G157" s="32"/>
      <c r="H157" s="100"/>
      <c r="I157" s="100"/>
      <c r="J157" s="100"/>
      <c r="K157" s="100"/>
      <c r="L157" s="100"/>
      <c r="M157" s="32"/>
      <c r="N157" s="32"/>
    </row>
    <row r="158" spans="1:14" ht="15" customHeight="1">
      <c r="A158" s="32"/>
      <c r="B158" s="32"/>
      <c r="C158" s="32"/>
      <c r="D158" s="32"/>
      <c r="E158" s="32"/>
      <c r="F158" s="32"/>
      <c r="G158" s="32"/>
      <c r="H158" s="100"/>
      <c r="I158" s="100"/>
      <c r="J158" s="100"/>
      <c r="K158" s="100"/>
      <c r="L158" s="100"/>
      <c r="M158" s="32"/>
      <c r="N158" s="32"/>
    </row>
    <row r="159" spans="1:14" ht="15" customHeight="1">
      <c r="A159" s="32"/>
      <c r="B159" s="32"/>
      <c r="C159" s="32"/>
      <c r="D159" s="32"/>
      <c r="E159" s="32"/>
      <c r="F159" s="32"/>
      <c r="G159" s="32"/>
      <c r="H159" s="100"/>
      <c r="I159" s="100"/>
      <c r="J159" s="100"/>
      <c r="K159" s="100"/>
      <c r="L159" s="100"/>
      <c r="M159" s="32"/>
      <c r="N159" s="32"/>
    </row>
    <row r="160" spans="1:14" ht="15" customHeight="1">
      <c r="A160" s="32"/>
      <c r="B160" s="32"/>
      <c r="C160" s="32"/>
      <c r="D160" s="32"/>
      <c r="E160" s="32"/>
      <c r="F160" s="32"/>
      <c r="G160" s="32"/>
      <c r="H160" s="100"/>
      <c r="I160" s="100"/>
      <c r="J160" s="100"/>
      <c r="K160" s="100"/>
      <c r="L160" s="100"/>
      <c r="M160" s="32"/>
      <c r="N160" s="32"/>
    </row>
    <row r="161" spans="1:14" ht="15" customHeight="1">
      <c r="A161" s="32"/>
      <c r="B161" s="32"/>
      <c r="C161" s="32"/>
      <c r="D161" s="32"/>
      <c r="E161" s="32"/>
      <c r="F161" s="32"/>
      <c r="G161" s="32"/>
      <c r="H161" s="100"/>
      <c r="I161" s="100"/>
      <c r="J161" s="100"/>
      <c r="K161" s="100"/>
      <c r="L161" s="100"/>
      <c r="M161" s="32"/>
      <c r="N161" s="32"/>
    </row>
  </sheetData>
  <conditionalFormatting sqref="M3:N5 L6:N17 L18:L19 N18:N19">
    <cfRule type="cellIs" dxfId="7" priority="1" stopIfTrue="1" operator="greaterThan">
      <formula>0</formula>
    </cfRule>
    <cfRule type="cellIs" dxfId="6" priority="2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 Neue,Regular"&amp;12&amp;K000000&amp;P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54"/>
  <sheetViews>
    <sheetView showGridLines="0" workbookViewId="0"/>
  </sheetViews>
  <sheetFormatPr defaultColWidth="11.125" defaultRowHeight="12.75" customHeight="1"/>
  <cols>
    <col min="1" max="1" width="10.375" style="141" customWidth="1"/>
    <col min="2" max="2" width="50.5" style="141" customWidth="1"/>
    <col min="3" max="3" width="7.5" style="141" customWidth="1"/>
    <col min="4" max="4" width="8.875" style="141" customWidth="1"/>
    <col min="5" max="5" width="12" style="141" customWidth="1"/>
    <col min="6" max="6" width="15.875" style="141" customWidth="1"/>
    <col min="7" max="7" width="18.875" style="141" customWidth="1"/>
    <col min="8" max="8" width="20.875" style="141" customWidth="1"/>
    <col min="9" max="9" width="6.875" style="141" customWidth="1"/>
    <col min="10" max="10" width="7.875" style="141" customWidth="1"/>
    <col min="11" max="11" width="6.625" style="141" customWidth="1"/>
    <col min="12" max="12" width="7.5" style="141" customWidth="1"/>
    <col min="13" max="13" width="6.875" style="141" customWidth="1"/>
    <col min="14" max="27" width="11.125" style="141" customWidth="1"/>
    <col min="28" max="16384" width="11.125" style="141"/>
  </cols>
  <sheetData>
    <row r="1" spans="1:26" ht="15" customHeight="1">
      <c r="A1" s="26"/>
      <c r="B1" s="26"/>
      <c r="C1" s="27">
        <f>SUM(C3:C115)</f>
        <v>0</v>
      </c>
      <c r="D1" s="28" t="s">
        <v>45</v>
      </c>
      <c r="E1" s="27">
        <f>SUM(L6:L19)</f>
        <v>1215</v>
      </c>
      <c r="F1" s="27">
        <f>C1+I25</f>
        <v>0</v>
      </c>
      <c r="G1" s="29">
        <f>F1-E1</f>
        <v>-1215</v>
      </c>
      <c r="H1" s="30" t="s">
        <v>19</v>
      </c>
      <c r="I1" s="31">
        <f>COUNTA(B3:B121)</f>
        <v>0</v>
      </c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15.95" customHeight="1">
      <c r="A2" s="33" t="s">
        <v>46</v>
      </c>
      <c r="B2" s="34" t="s">
        <v>47</v>
      </c>
      <c r="C2" s="35" t="s">
        <v>48</v>
      </c>
      <c r="D2" s="36" t="s">
        <v>68</v>
      </c>
      <c r="E2" s="36" t="s">
        <v>50</v>
      </c>
      <c r="F2" s="35" t="s">
        <v>51</v>
      </c>
      <c r="G2" s="37" t="s">
        <v>52</v>
      </c>
      <c r="H2" s="38" t="s">
        <v>16</v>
      </c>
      <c r="I2" s="31">
        <f>SUMIF(G$3:G$72,H2,C$3:C$72)</f>
        <v>0</v>
      </c>
      <c r="J2" s="39">
        <f>TOTAIS!P5</f>
        <v>1000</v>
      </c>
      <c r="K2" s="31">
        <f>TOTAIS!O5</f>
        <v>1500</v>
      </c>
      <c r="L2" s="31">
        <f>K2-I2</f>
        <v>1500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5.95" customHeight="1">
      <c r="A3" s="73"/>
      <c r="B3" s="74"/>
      <c r="C3" s="75"/>
      <c r="D3" s="59"/>
      <c r="E3" s="59"/>
      <c r="F3" s="76"/>
      <c r="G3" s="63"/>
      <c r="H3" s="47" t="s">
        <v>17</v>
      </c>
      <c r="I3" s="31">
        <f>SUMIF(G$3:G$72,H3,C$3:C$72)</f>
        <v>0</v>
      </c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15" customHeight="1">
      <c r="A4" s="56"/>
      <c r="B4" s="57"/>
      <c r="C4" s="58"/>
      <c r="D4" s="59"/>
      <c r="E4" s="77"/>
      <c r="F4" s="62"/>
      <c r="G4" s="63"/>
      <c r="H4" s="53"/>
      <c r="I4" s="32"/>
      <c r="J4" s="30" t="s">
        <v>58</v>
      </c>
      <c r="K4" s="30" t="s">
        <v>59</v>
      </c>
      <c r="L4" s="30" t="s">
        <v>60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15" customHeight="1">
      <c r="A5" s="56"/>
      <c r="B5" s="57"/>
      <c r="C5" s="58"/>
      <c r="D5" s="59"/>
      <c r="E5" s="53"/>
      <c r="F5" s="62"/>
      <c r="G5" s="63"/>
      <c r="H5" s="53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15" customHeight="1">
      <c r="A6" s="56"/>
      <c r="B6" s="57"/>
      <c r="C6" s="70"/>
      <c r="D6" s="78"/>
      <c r="E6" s="32"/>
      <c r="F6" s="32"/>
      <c r="G6" s="66"/>
      <c r="H6" s="30" t="str">
        <f>TOTAIS!$A10</f>
        <v>Renda</v>
      </c>
      <c r="I6" s="31">
        <f t="shared" ref="I6:I19" si="0">-SUMIF(G$3:G$121,H6,C$3:C$121)</f>
        <v>0</v>
      </c>
      <c r="J6" s="39">
        <f>TOTAIS!P10</f>
        <v>300</v>
      </c>
      <c r="K6" s="31">
        <f>TOTAIS!O10</f>
        <v>300</v>
      </c>
      <c r="L6" s="31">
        <f t="shared" ref="L6:L19" si="1">IF(K6-I6&lt;0,0,K6-I6)</f>
        <v>300</v>
      </c>
      <c r="M6" s="31">
        <v>0</v>
      </c>
      <c r="N6" s="31">
        <f t="shared" ref="N6:N19" si="2">IF(I6&lt;0,K6,IF(L6&lt;0,0,M6*L6))</f>
        <v>0</v>
      </c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15" customHeight="1">
      <c r="A7" s="56"/>
      <c r="B7" s="57"/>
      <c r="C7" s="58"/>
      <c r="D7" s="59"/>
      <c r="E7" s="53"/>
      <c r="F7" s="32"/>
      <c r="G7" s="60"/>
      <c r="H7" s="30" t="str">
        <f>TOTAIS!$A11</f>
        <v>Comida</v>
      </c>
      <c r="I7" s="31">
        <f t="shared" si="0"/>
        <v>0</v>
      </c>
      <c r="J7" s="39">
        <f>TOTAIS!P11</f>
        <v>200</v>
      </c>
      <c r="K7" s="31">
        <f>TOTAIS!O11</f>
        <v>400</v>
      </c>
      <c r="L7" s="31">
        <f t="shared" si="1"/>
        <v>400</v>
      </c>
      <c r="M7" s="31">
        <v>1</v>
      </c>
      <c r="N7" s="31">
        <f t="shared" si="2"/>
        <v>400</v>
      </c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15" customHeight="1">
      <c r="A8" s="56"/>
      <c r="B8" s="57"/>
      <c r="C8" s="70"/>
      <c r="D8" s="78"/>
      <c r="E8" s="32"/>
      <c r="F8" s="32"/>
      <c r="G8" s="60"/>
      <c r="H8" s="30" t="str">
        <f>TOTAIS!$A12</f>
        <v>Portagens</v>
      </c>
      <c r="I8" s="31">
        <f t="shared" si="0"/>
        <v>0</v>
      </c>
      <c r="J8" s="39">
        <f>TOTAIS!P12</f>
        <v>0</v>
      </c>
      <c r="K8" s="31">
        <f>TOTAIS!O12</f>
        <v>50</v>
      </c>
      <c r="L8" s="31">
        <f t="shared" si="1"/>
        <v>50</v>
      </c>
      <c r="M8" s="31">
        <v>1</v>
      </c>
      <c r="N8" s="31">
        <f t="shared" si="2"/>
        <v>50</v>
      </c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15" customHeight="1">
      <c r="A9" s="56"/>
      <c r="B9" s="57"/>
      <c r="C9" s="58"/>
      <c r="D9" s="59"/>
      <c r="E9" s="53"/>
      <c r="F9" s="32"/>
      <c r="G9" s="60"/>
      <c r="H9" s="30" t="str">
        <f>TOTAIS!$A13</f>
        <v>Contas</v>
      </c>
      <c r="I9" s="31">
        <f t="shared" si="0"/>
        <v>0</v>
      </c>
      <c r="J9" s="39">
        <f>TOTAIS!P13</f>
        <v>0</v>
      </c>
      <c r="K9" s="31">
        <f>TOTAIS!O13</f>
        <v>50</v>
      </c>
      <c r="L9" s="31">
        <f t="shared" si="1"/>
        <v>50</v>
      </c>
      <c r="M9" s="31">
        <v>1</v>
      </c>
      <c r="N9" s="31">
        <f t="shared" si="2"/>
        <v>50</v>
      </c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15" customHeight="1">
      <c r="A10" s="56"/>
      <c r="B10" s="57"/>
      <c r="C10" s="58"/>
      <c r="D10" s="59"/>
      <c r="E10" s="53"/>
      <c r="F10" s="32"/>
      <c r="G10" s="60"/>
      <c r="H10" s="30" t="str">
        <f>TOTAIS!$A14</f>
        <v>Diesel</v>
      </c>
      <c r="I10" s="31">
        <f t="shared" si="0"/>
        <v>0</v>
      </c>
      <c r="J10" s="39">
        <f>TOTAIS!P14</f>
        <v>35</v>
      </c>
      <c r="K10" s="31">
        <f>TOTAIS!O14</f>
        <v>100</v>
      </c>
      <c r="L10" s="31">
        <f t="shared" si="1"/>
        <v>100</v>
      </c>
      <c r="M10" s="31">
        <v>1</v>
      </c>
      <c r="N10" s="31">
        <f t="shared" si="2"/>
        <v>100</v>
      </c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15" customHeight="1">
      <c r="A11" s="56"/>
      <c r="B11" s="57"/>
      <c r="C11" s="58"/>
      <c r="D11" s="59"/>
      <c r="E11" s="53"/>
      <c r="F11" s="32"/>
      <c r="G11" s="60"/>
      <c r="H11" s="30" t="str">
        <f>TOTAIS!$A15</f>
        <v>Serviços</v>
      </c>
      <c r="I11" s="31">
        <f t="shared" si="0"/>
        <v>0</v>
      </c>
      <c r="J11" s="39">
        <f>TOTAIS!P15</f>
        <v>0</v>
      </c>
      <c r="K11" s="31">
        <f>TOTAIS!O15</f>
        <v>50</v>
      </c>
      <c r="L11" s="31">
        <f t="shared" si="1"/>
        <v>50</v>
      </c>
      <c r="M11" s="31">
        <v>0</v>
      </c>
      <c r="N11" s="31">
        <f t="shared" si="2"/>
        <v>0</v>
      </c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15" customHeight="1">
      <c r="A12" s="56"/>
      <c r="B12" s="57"/>
      <c r="C12" s="58"/>
      <c r="D12" s="59"/>
      <c r="E12" s="53"/>
      <c r="F12" s="32"/>
      <c r="G12" s="60"/>
      <c r="H12" s="30" t="str">
        <f>TOTAIS!$A16</f>
        <v>UBER Transporte</v>
      </c>
      <c r="I12" s="31">
        <f t="shared" si="0"/>
        <v>0</v>
      </c>
      <c r="J12" s="39">
        <f>TOTAIS!P16</f>
        <v>0</v>
      </c>
      <c r="K12" s="31">
        <f>TOTAIS!O16</f>
        <v>10</v>
      </c>
      <c r="L12" s="31">
        <f t="shared" si="1"/>
        <v>10</v>
      </c>
      <c r="M12" s="31">
        <v>0</v>
      </c>
      <c r="N12" s="31">
        <f t="shared" si="2"/>
        <v>0</v>
      </c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15" customHeight="1">
      <c r="A13" s="56"/>
      <c r="B13" s="57"/>
      <c r="C13" s="58"/>
      <c r="D13" s="59"/>
      <c r="E13" s="53"/>
      <c r="F13" s="32"/>
      <c r="G13" s="61"/>
      <c r="H13" s="30" t="str">
        <f>TOTAIS!$A17</f>
        <v>GLOVO</v>
      </c>
      <c r="I13" s="31">
        <f t="shared" si="0"/>
        <v>0</v>
      </c>
      <c r="J13" s="39">
        <f>TOTAIS!P17</f>
        <v>0</v>
      </c>
      <c r="K13" s="31">
        <f>TOTAIS!O17</f>
        <v>50</v>
      </c>
      <c r="L13" s="31">
        <f t="shared" si="1"/>
        <v>50</v>
      </c>
      <c r="M13" s="31">
        <v>0</v>
      </c>
      <c r="N13" s="31">
        <f t="shared" si="2"/>
        <v>0</v>
      </c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15" customHeight="1">
      <c r="A14" s="56"/>
      <c r="B14" s="57"/>
      <c r="C14" s="58"/>
      <c r="D14" s="59"/>
      <c r="E14" s="53"/>
      <c r="F14" s="62"/>
      <c r="G14" s="63"/>
      <c r="H14" s="47" t="str">
        <f>TOTAIS!$A18</f>
        <v>Levantamento</v>
      </c>
      <c r="I14" s="31">
        <f t="shared" si="0"/>
        <v>0</v>
      </c>
      <c r="J14" s="39">
        <f>TOTAIS!P18</f>
        <v>0</v>
      </c>
      <c r="K14" s="31">
        <f>TOTAIS!O18</f>
        <v>10</v>
      </c>
      <c r="L14" s="31">
        <f t="shared" si="1"/>
        <v>10</v>
      </c>
      <c r="M14" s="31">
        <v>1</v>
      </c>
      <c r="N14" s="31">
        <f t="shared" si="2"/>
        <v>10</v>
      </c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15" customHeight="1">
      <c r="A15" s="56"/>
      <c r="B15" s="57"/>
      <c r="C15" s="58"/>
      <c r="D15" s="59"/>
      <c r="E15" s="53"/>
      <c r="F15" s="32"/>
      <c r="G15" s="64"/>
      <c r="H15" s="30" t="str">
        <f>TOTAIS!$A19</f>
        <v>Empregada</v>
      </c>
      <c r="I15" s="31">
        <f t="shared" si="0"/>
        <v>0</v>
      </c>
      <c r="J15" s="39">
        <f>TOTAIS!P19</f>
        <v>30</v>
      </c>
      <c r="K15" s="31">
        <f>TOTAIS!O19</f>
        <v>30</v>
      </c>
      <c r="L15" s="31">
        <f t="shared" si="1"/>
        <v>30</v>
      </c>
      <c r="M15" s="31">
        <v>1</v>
      </c>
      <c r="N15" s="31">
        <f t="shared" si="2"/>
        <v>30</v>
      </c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15" customHeight="1">
      <c r="A16" s="56"/>
      <c r="B16" s="57"/>
      <c r="C16" s="58"/>
      <c r="D16" s="59"/>
      <c r="E16" s="53"/>
      <c r="F16" s="62"/>
      <c r="G16" s="63"/>
      <c r="H16" s="47" t="str">
        <f>TOTAIS!$A20</f>
        <v>Outros</v>
      </c>
      <c r="I16" s="31">
        <f t="shared" si="0"/>
        <v>0</v>
      </c>
      <c r="J16" s="39">
        <f>TOTAIS!P20</f>
        <v>0</v>
      </c>
      <c r="K16" s="31">
        <f>TOTAIS!O20</f>
        <v>30</v>
      </c>
      <c r="L16" s="31">
        <f t="shared" si="1"/>
        <v>30</v>
      </c>
      <c r="M16" s="31">
        <v>0</v>
      </c>
      <c r="N16" s="31">
        <f t="shared" si="2"/>
        <v>0</v>
      </c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15" customHeight="1">
      <c r="A17" s="56"/>
      <c r="B17" s="57"/>
      <c r="C17" s="58"/>
      <c r="D17" s="59"/>
      <c r="E17" s="53"/>
      <c r="F17" s="62"/>
      <c r="G17" s="63"/>
      <c r="H17" s="47" t="str">
        <f>TOTAIS!$A21</f>
        <v>Saude</v>
      </c>
      <c r="I17" s="31">
        <f t="shared" si="0"/>
        <v>0</v>
      </c>
      <c r="J17" s="39">
        <f>TOTAIS!P21</f>
        <v>0</v>
      </c>
      <c r="K17" s="31">
        <f>TOTAIS!O21</f>
        <v>30</v>
      </c>
      <c r="L17" s="31">
        <f t="shared" si="1"/>
        <v>30</v>
      </c>
      <c r="M17" s="31">
        <v>1</v>
      </c>
      <c r="N17" s="31">
        <f t="shared" si="2"/>
        <v>30</v>
      </c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15" customHeight="1">
      <c r="A18" s="56"/>
      <c r="B18" s="57"/>
      <c r="C18" s="58"/>
      <c r="D18" s="59"/>
      <c r="E18" s="53"/>
      <c r="F18" s="62"/>
      <c r="G18" s="63"/>
      <c r="H18" s="47" t="str">
        <f>TOTAIS!$A22</f>
        <v>Alice</v>
      </c>
      <c r="I18" s="31">
        <f t="shared" si="0"/>
        <v>0</v>
      </c>
      <c r="J18" s="39">
        <f>TOTAIS!P22</f>
        <v>0</v>
      </c>
      <c r="K18" s="31">
        <f>TOTAIS!O22</f>
        <v>80</v>
      </c>
      <c r="L18" s="31">
        <f t="shared" si="1"/>
        <v>80</v>
      </c>
      <c r="M18" s="31">
        <v>1</v>
      </c>
      <c r="N18" s="31">
        <f t="shared" si="2"/>
        <v>80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ht="15" customHeight="1">
      <c r="A19" s="56"/>
      <c r="B19" s="57"/>
      <c r="C19" s="58"/>
      <c r="D19" s="59"/>
      <c r="E19" s="53"/>
      <c r="F19" s="62"/>
      <c r="G19" s="63"/>
      <c r="H19" s="47" t="str">
        <f>TOTAIS!$A23</f>
        <v>Mensalidades</v>
      </c>
      <c r="I19" s="31">
        <f t="shared" si="0"/>
        <v>0</v>
      </c>
      <c r="J19" s="39">
        <f>TOTAIS!P23</f>
        <v>0</v>
      </c>
      <c r="K19" s="31">
        <f>TOTAIS!O23</f>
        <v>25</v>
      </c>
      <c r="L19" s="31">
        <f t="shared" si="1"/>
        <v>25</v>
      </c>
      <c r="M19" s="31">
        <v>1</v>
      </c>
      <c r="N19" s="31">
        <f t="shared" si="2"/>
        <v>25</v>
      </c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ht="15" customHeight="1">
      <c r="A20" s="56"/>
      <c r="B20" s="57"/>
      <c r="C20" s="58"/>
      <c r="D20" s="59"/>
      <c r="E20" s="53"/>
      <c r="F20" s="62"/>
      <c r="G20" s="63"/>
      <c r="H20" s="53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5" customHeight="1">
      <c r="A21" s="56"/>
      <c r="B21" s="57"/>
      <c r="C21" s="58"/>
      <c r="D21" s="59"/>
      <c r="E21" s="53"/>
      <c r="F21" s="62"/>
      <c r="G21" s="63"/>
      <c r="H21" s="47" t="s">
        <v>35</v>
      </c>
      <c r="I21" s="31">
        <f>-SUMIF(G$3:G$121,H21,C$3:C$121)</f>
        <v>0</v>
      </c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5" customHeight="1">
      <c r="A22" s="56"/>
      <c r="B22" s="57"/>
      <c r="C22" s="58"/>
      <c r="D22" s="59"/>
      <c r="E22" s="53"/>
      <c r="F22" s="62"/>
      <c r="G22" s="63"/>
      <c r="H22" s="47" t="s">
        <v>36</v>
      </c>
      <c r="I22" s="31">
        <f>-SUMIF(G$3:G$121,H22,C$3:C$121)</f>
        <v>0</v>
      </c>
      <c r="J22" s="32"/>
      <c r="K22" s="32"/>
      <c r="L22" s="32"/>
      <c r="M22" s="65"/>
      <c r="N22" s="65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5" customHeight="1">
      <c r="A23" s="56"/>
      <c r="B23" s="57"/>
      <c r="C23" s="58"/>
      <c r="D23" s="59"/>
      <c r="E23" s="53"/>
      <c r="F23" s="62"/>
      <c r="G23" s="63"/>
      <c r="H23" s="53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5" customHeight="1">
      <c r="A24" s="56"/>
      <c r="B24" s="57"/>
      <c r="C24" s="58"/>
      <c r="D24" s="59"/>
      <c r="E24" s="53"/>
      <c r="F24" s="62"/>
      <c r="G24" s="63"/>
      <c r="H24" s="53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5" customHeight="1">
      <c r="A25" s="56"/>
      <c r="B25" s="57"/>
      <c r="C25" s="58"/>
      <c r="D25" s="59"/>
      <c r="E25" s="53"/>
      <c r="F25" s="62"/>
      <c r="G25" s="63"/>
      <c r="H25" s="47" t="s">
        <v>38</v>
      </c>
      <c r="I25" s="31">
        <f>-SUMIF(G$3:G$121,H25,C$3:C$121)</f>
        <v>0</v>
      </c>
      <c r="J25" s="32"/>
      <c r="K25" s="32"/>
      <c r="L25" s="31">
        <f>-N25+I25</f>
        <v>-775</v>
      </c>
      <c r="M25" s="32"/>
      <c r="N25" s="31">
        <f>SUM(N6:N19)</f>
        <v>775</v>
      </c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5" customHeight="1">
      <c r="A26" s="56"/>
      <c r="B26" s="57"/>
      <c r="C26" s="58"/>
      <c r="D26" s="59"/>
      <c r="E26" s="53"/>
      <c r="F26" s="32"/>
      <c r="G26" s="66"/>
      <c r="H26" s="30" t="s">
        <v>39</v>
      </c>
      <c r="I26" s="31">
        <f>-SUMIF(G$3:G$121,H26,C$3:C$121)</f>
        <v>0</v>
      </c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5" customHeight="1">
      <c r="A27" s="56"/>
      <c r="B27" s="57"/>
      <c r="C27" s="58"/>
      <c r="D27" s="59"/>
      <c r="E27" s="53"/>
      <c r="F27" s="32"/>
      <c r="G27" s="60"/>
      <c r="H27" s="30" t="s">
        <v>40</v>
      </c>
      <c r="I27" s="31">
        <f>SUMIF(G$3:G$95,H27,C$3:C$95)</f>
        <v>0</v>
      </c>
      <c r="J27" s="32"/>
      <c r="K27" s="31">
        <f>TOTAIS!O42</f>
        <v>0</v>
      </c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5" customHeight="1">
      <c r="A28" s="56"/>
      <c r="B28" s="57"/>
      <c r="C28" s="58"/>
      <c r="D28" s="59"/>
      <c r="E28" s="53"/>
      <c r="F28" s="32"/>
      <c r="G28" s="61"/>
      <c r="H28" s="30" t="s">
        <v>41</v>
      </c>
      <c r="I28" s="31">
        <f>SUMIF(G$3:G$95,H28,C$3:C$95)</f>
        <v>0</v>
      </c>
      <c r="J28" s="32"/>
      <c r="K28" s="31">
        <f>TOTAIS!O43</f>
        <v>0</v>
      </c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5" customHeight="1">
      <c r="A29" s="56"/>
      <c r="B29" s="57"/>
      <c r="C29" s="58"/>
      <c r="D29" s="59"/>
      <c r="E29" s="53"/>
      <c r="F29" s="62"/>
      <c r="G29" s="63"/>
      <c r="H29" s="47" t="s">
        <v>67</v>
      </c>
      <c r="I29" s="31">
        <f>I27+I28</f>
        <v>0</v>
      </c>
      <c r="J29" s="31">
        <f>J27+J28</f>
        <v>0</v>
      </c>
      <c r="K29" s="31">
        <f>TOTAIS!O45</f>
        <v>0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15" customHeight="1">
      <c r="A30" s="56"/>
      <c r="B30" s="57"/>
      <c r="C30" s="58"/>
      <c r="D30" s="59"/>
      <c r="E30" s="53"/>
      <c r="F30" s="62"/>
      <c r="G30" s="63"/>
      <c r="H30" s="53"/>
      <c r="I30" s="32"/>
      <c r="J30" s="32"/>
      <c r="K30" s="65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5" customHeight="1">
      <c r="A31" s="56"/>
      <c r="B31" s="57"/>
      <c r="C31" s="58"/>
      <c r="D31" s="59"/>
      <c r="E31" s="53"/>
      <c r="F31" s="62"/>
      <c r="G31" s="63"/>
      <c r="H31" s="53"/>
      <c r="I31" s="32"/>
      <c r="J31" s="32"/>
      <c r="K31" s="67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5" customHeight="1">
      <c r="A32" s="56"/>
      <c r="B32" s="57"/>
      <c r="C32" s="58"/>
      <c r="D32" s="59"/>
      <c r="E32" s="53"/>
      <c r="F32" s="62"/>
      <c r="G32" s="63"/>
      <c r="H32" s="53"/>
      <c r="I32" s="32"/>
      <c r="J32" s="32"/>
      <c r="K32" s="67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5" customHeight="1">
      <c r="A33" s="56"/>
      <c r="B33" s="57"/>
      <c r="C33" s="58"/>
      <c r="D33" s="59"/>
      <c r="E33" s="53"/>
      <c r="F33" s="62"/>
      <c r="G33" s="63"/>
      <c r="H33" s="53"/>
      <c r="I33" s="32"/>
      <c r="J33" s="32"/>
      <c r="K33" s="67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5" customHeight="1">
      <c r="A34" s="56"/>
      <c r="B34" s="57"/>
      <c r="C34" s="58"/>
      <c r="D34" s="59"/>
      <c r="E34" s="53"/>
      <c r="F34" s="62"/>
      <c r="G34" s="63"/>
      <c r="H34" s="53"/>
      <c r="I34" s="32"/>
      <c r="J34" s="32"/>
      <c r="K34" s="67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5" customHeight="1">
      <c r="A35" s="56"/>
      <c r="B35" s="57"/>
      <c r="C35" s="58"/>
      <c r="D35" s="59"/>
      <c r="E35" s="53"/>
      <c r="F35" s="62"/>
      <c r="G35" s="63"/>
      <c r="H35" s="53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5" customHeight="1">
      <c r="A36" s="56"/>
      <c r="B36" s="57"/>
      <c r="C36" s="58"/>
      <c r="D36" s="59"/>
      <c r="E36" s="53"/>
      <c r="F36" s="62"/>
      <c r="G36" s="63"/>
      <c r="H36" s="53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5" customHeight="1">
      <c r="A37" s="56"/>
      <c r="B37" s="57"/>
      <c r="C37" s="58"/>
      <c r="D37" s="59"/>
      <c r="E37" s="53"/>
      <c r="F37" s="62"/>
      <c r="G37" s="63"/>
      <c r="H37" s="53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5" customHeight="1">
      <c r="A38" s="56"/>
      <c r="B38" s="57"/>
      <c r="C38" s="58"/>
      <c r="D38" s="59"/>
      <c r="E38" s="53"/>
      <c r="F38" s="62"/>
      <c r="G38" s="63"/>
      <c r="H38" s="53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5" customHeight="1">
      <c r="A39" s="56"/>
      <c r="B39" s="57"/>
      <c r="C39" s="58"/>
      <c r="D39" s="59"/>
      <c r="E39" s="53"/>
      <c r="F39" s="62"/>
      <c r="G39" s="63"/>
      <c r="H39" s="53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5" customHeight="1">
      <c r="A40" s="56"/>
      <c r="B40" s="57"/>
      <c r="C40" s="58"/>
      <c r="D40" s="59"/>
      <c r="E40" s="53"/>
      <c r="F40" s="62"/>
      <c r="G40" s="63"/>
      <c r="H40" s="53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5" customHeight="1">
      <c r="A41" s="56"/>
      <c r="B41" s="57"/>
      <c r="C41" s="58"/>
      <c r="D41" s="59"/>
      <c r="E41" s="53"/>
      <c r="F41" s="62"/>
      <c r="G41" s="63"/>
      <c r="H41" s="53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5" customHeight="1">
      <c r="A42" s="56"/>
      <c r="B42" s="57"/>
      <c r="C42" s="58"/>
      <c r="D42" s="59"/>
      <c r="E42" s="53"/>
      <c r="F42" s="62"/>
      <c r="G42" s="63"/>
      <c r="H42" s="68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5" customHeight="1">
      <c r="A43" s="56"/>
      <c r="B43" s="57"/>
      <c r="C43" s="58"/>
      <c r="D43" s="59"/>
      <c r="E43" s="53"/>
      <c r="F43" s="62"/>
      <c r="G43" s="63"/>
      <c r="H43" s="68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5" customHeight="1">
      <c r="A44" s="56"/>
      <c r="B44" s="57"/>
      <c r="C44" s="58"/>
      <c r="D44" s="59"/>
      <c r="E44" s="53"/>
      <c r="F44" s="32"/>
      <c r="G44" s="66"/>
      <c r="H44" s="65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5" customHeight="1">
      <c r="A45" s="56"/>
      <c r="B45" s="57"/>
      <c r="C45" s="58"/>
      <c r="D45" s="59"/>
      <c r="E45" s="53"/>
      <c r="F45" s="32"/>
      <c r="G45" s="60"/>
      <c r="H45" s="65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5" customHeight="1">
      <c r="A46" s="56"/>
      <c r="B46" s="57"/>
      <c r="C46" s="58"/>
      <c r="D46" s="59"/>
      <c r="E46" s="53"/>
      <c r="F46" s="32"/>
      <c r="G46" s="60"/>
      <c r="H46" s="65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5" customHeight="1">
      <c r="A47" s="56"/>
      <c r="B47" s="57"/>
      <c r="C47" s="58"/>
      <c r="D47" s="59"/>
      <c r="E47" s="53"/>
      <c r="F47" s="32"/>
      <c r="G47" s="60"/>
      <c r="H47" s="65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5" customHeight="1">
      <c r="A48" s="56"/>
      <c r="B48" s="57"/>
      <c r="C48" s="58"/>
      <c r="D48" s="59"/>
      <c r="E48" s="53"/>
      <c r="F48" s="32"/>
      <c r="G48" s="61"/>
      <c r="H48" s="65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5" customHeight="1">
      <c r="A49" s="56"/>
      <c r="B49" s="57"/>
      <c r="C49" s="58"/>
      <c r="D49" s="59"/>
      <c r="E49" s="53"/>
      <c r="F49" s="62"/>
      <c r="G49" s="69"/>
      <c r="H49" s="68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5" customHeight="1">
      <c r="A50" s="56"/>
      <c r="B50" s="57"/>
      <c r="C50" s="58"/>
      <c r="D50" s="59"/>
      <c r="E50" s="53"/>
      <c r="F50" s="62"/>
      <c r="G50" s="69"/>
      <c r="H50" s="68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5" customHeight="1">
      <c r="A51" s="56"/>
      <c r="B51" s="57"/>
      <c r="C51" s="58"/>
      <c r="D51" s="59"/>
      <c r="E51" s="53"/>
      <c r="F51" s="62"/>
      <c r="G51" s="69"/>
      <c r="H51" s="68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5" customHeight="1">
      <c r="A52" s="56"/>
      <c r="B52" s="57"/>
      <c r="C52" s="58"/>
      <c r="D52" s="59"/>
      <c r="E52" s="53"/>
      <c r="F52" s="62"/>
      <c r="G52" s="69"/>
      <c r="H52" s="68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5" customHeight="1">
      <c r="A53" s="56"/>
      <c r="B53" s="57"/>
      <c r="C53" s="58"/>
      <c r="D53" s="59"/>
      <c r="E53" s="53"/>
      <c r="F53" s="62"/>
      <c r="G53" s="69"/>
      <c r="H53" s="68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5" customHeight="1">
      <c r="A54" s="56"/>
      <c r="B54" s="57"/>
      <c r="C54" s="58"/>
      <c r="D54" s="59"/>
      <c r="E54" s="53"/>
      <c r="F54" s="62"/>
      <c r="G54" s="69"/>
      <c r="H54" s="68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5" customHeight="1">
      <c r="A55" s="56"/>
      <c r="B55" s="57"/>
      <c r="C55" s="58"/>
      <c r="D55" s="59"/>
      <c r="E55" s="53"/>
      <c r="F55" s="32"/>
      <c r="G55" s="64"/>
      <c r="H55" s="65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5" customHeight="1">
      <c r="A56" s="56"/>
      <c r="B56" s="57"/>
      <c r="C56" s="58"/>
      <c r="D56" s="59"/>
      <c r="E56" s="53"/>
      <c r="F56" s="62"/>
      <c r="G56" s="69"/>
      <c r="H56" s="68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5" customHeight="1">
      <c r="A57" s="56"/>
      <c r="B57" s="57"/>
      <c r="C57" s="58"/>
      <c r="D57" s="59"/>
      <c r="E57" s="53"/>
      <c r="F57" s="62"/>
      <c r="G57" s="69"/>
      <c r="H57" s="68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5" customHeight="1">
      <c r="A58" s="56"/>
      <c r="B58" s="57"/>
      <c r="C58" s="58"/>
      <c r="D58" s="59"/>
      <c r="E58" s="53"/>
      <c r="F58" s="62"/>
      <c r="G58" s="69"/>
      <c r="H58" s="68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5" customHeight="1">
      <c r="A59" s="56"/>
      <c r="B59" s="57"/>
      <c r="C59" s="58"/>
      <c r="D59" s="59"/>
      <c r="E59" s="53"/>
      <c r="F59" s="62"/>
      <c r="G59" s="69"/>
      <c r="H59" s="68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5" customHeight="1">
      <c r="A60" s="56"/>
      <c r="B60" s="57"/>
      <c r="C60" s="58"/>
      <c r="D60" s="59"/>
      <c r="E60" s="53"/>
      <c r="F60" s="62"/>
      <c r="G60" s="69"/>
      <c r="H60" s="68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5" customHeight="1">
      <c r="A61" s="56"/>
      <c r="B61" s="57"/>
      <c r="C61" s="58"/>
      <c r="D61" s="59"/>
      <c r="E61" s="53"/>
      <c r="F61" s="62"/>
      <c r="G61" s="69"/>
      <c r="H61" s="68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5" customHeight="1">
      <c r="A62" s="56"/>
      <c r="B62" s="57"/>
      <c r="C62" s="58"/>
      <c r="D62" s="59"/>
      <c r="E62" s="53"/>
      <c r="F62" s="32"/>
      <c r="G62" s="66"/>
      <c r="H62" s="65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5" customHeight="1">
      <c r="A63" s="56"/>
      <c r="B63" s="57"/>
      <c r="C63" s="58"/>
      <c r="D63" s="59"/>
      <c r="E63" s="53"/>
      <c r="F63" s="32"/>
      <c r="G63" s="61"/>
      <c r="H63" s="65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5" customHeight="1">
      <c r="A64" s="56"/>
      <c r="B64" s="57"/>
      <c r="C64" s="58"/>
      <c r="D64" s="59"/>
      <c r="E64" s="53"/>
      <c r="F64" s="62"/>
      <c r="G64" s="69"/>
      <c r="H64" s="68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5" customHeight="1">
      <c r="A65" s="56"/>
      <c r="B65" s="57"/>
      <c r="C65" s="70"/>
      <c r="D65" s="98"/>
      <c r="E65" s="99"/>
      <c r="F65" s="99"/>
      <c r="G65" s="64"/>
      <c r="H65" s="100"/>
      <c r="I65" s="100"/>
      <c r="J65" s="100"/>
      <c r="K65" s="100"/>
      <c r="L65" s="100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5" customHeight="1">
      <c r="A66" s="56"/>
      <c r="B66" s="57"/>
      <c r="C66" s="70"/>
      <c r="D66" s="97"/>
      <c r="E66" s="99"/>
      <c r="F66" s="101"/>
      <c r="G66" s="63"/>
      <c r="H66" s="102"/>
      <c r="I66" s="100"/>
      <c r="J66" s="100"/>
      <c r="K66" s="100"/>
      <c r="L66" s="100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5" customHeight="1">
      <c r="A67" s="56"/>
      <c r="B67" s="57"/>
      <c r="C67" s="70"/>
      <c r="D67" s="97"/>
      <c r="E67" s="99"/>
      <c r="F67" s="101"/>
      <c r="G67" s="63"/>
      <c r="H67" s="102"/>
      <c r="I67" s="100"/>
      <c r="J67" s="100"/>
      <c r="K67" s="100"/>
      <c r="L67" s="100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5" customHeight="1">
      <c r="A68" s="56"/>
      <c r="B68" s="57"/>
      <c r="C68" s="70"/>
      <c r="D68" s="97"/>
      <c r="E68" s="99"/>
      <c r="F68" s="99"/>
      <c r="G68" s="66"/>
      <c r="H68" s="100"/>
      <c r="I68" s="100"/>
      <c r="J68" s="100"/>
      <c r="K68" s="100"/>
      <c r="L68" s="100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5" customHeight="1">
      <c r="A69" s="56"/>
      <c r="B69" s="57"/>
      <c r="C69" s="70"/>
      <c r="D69" s="97"/>
      <c r="E69" s="99"/>
      <c r="F69" s="99"/>
      <c r="G69" s="61"/>
      <c r="H69" s="100"/>
      <c r="I69" s="100"/>
      <c r="J69" s="100"/>
      <c r="K69" s="100"/>
      <c r="L69" s="100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5" customHeight="1">
      <c r="A70" s="56"/>
      <c r="B70" s="57"/>
      <c r="C70" s="70"/>
      <c r="D70" s="97"/>
      <c r="E70" s="99"/>
      <c r="F70" s="101"/>
      <c r="G70" s="63"/>
      <c r="H70" s="102"/>
      <c r="I70" s="100"/>
      <c r="J70" s="100"/>
      <c r="K70" s="100"/>
      <c r="L70" s="100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5" customHeight="1">
      <c r="A71" s="56"/>
      <c r="B71" s="57"/>
      <c r="C71" s="70"/>
      <c r="D71" s="97"/>
      <c r="E71" s="99"/>
      <c r="F71" s="99"/>
      <c r="G71" s="66"/>
      <c r="H71" s="100"/>
      <c r="I71" s="100"/>
      <c r="J71" s="100"/>
      <c r="K71" s="100"/>
      <c r="L71" s="100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5" customHeight="1">
      <c r="A72" s="56"/>
      <c r="B72" s="57"/>
      <c r="C72" s="70"/>
      <c r="D72" s="97"/>
      <c r="E72" s="99"/>
      <c r="F72" s="99"/>
      <c r="G72" s="61"/>
      <c r="H72" s="100"/>
      <c r="I72" s="100"/>
      <c r="J72" s="100"/>
      <c r="K72" s="100"/>
      <c r="L72" s="100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5" customHeight="1">
      <c r="A73" s="56"/>
      <c r="B73" s="57"/>
      <c r="C73" s="70"/>
      <c r="D73" s="97"/>
      <c r="E73" s="99"/>
      <c r="F73" s="101"/>
      <c r="G73" s="63"/>
      <c r="H73" s="102"/>
      <c r="I73" s="100"/>
      <c r="J73" s="100"/>
      <c r="K73" s="100"/>
      <c r="L73" s="100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5" customHeight="1">
      <c r="A74" s="56"/>
      <c r="B74" s="57"/>
      <c r="C74" s="70"/>
      <c r="D74" s="97"/>
      <c r="E74" s="99"/>
      <c r="F74" s="99"/>
      <c r="G74" s="64"/>
      <c r="H74" s="100"/>
      <c r="I74" s="100"/>
      <c r="J74" s="100"/>
      <c r="K74" s="100"/>
      <c r="L74" s="100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5" customHeight="1">
      <c r="A75" s="56"/>
      <c r="B75" s="57"/>
      <c r="C75" s="70"/>
      <c r="D75" s="97"/>
      <c r="E75" s="99"/>
      <c r="F75" s="101"/>
      <c r="G75" s="63"/>
      <c r="H75" s="102"/>
      <c r="I75" s="100"/>
      <c r="J75" s="100"/>
      <c r="K75" s="100"/>
      <c r="L75" s="100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5" customHeight="1">
      <c r="A76" s="56"/>
      <c r="B76" s="57"/>
      <c r="C76" s="70"/>
      <c r="D76" s="97"/>
      <c r="E76" s="99"/>
      <c r="F76" s="101"/>
      <c r="G76" s="63"/>
      <c r="H76" s="102"/>
      <c r="I76" s="100"/>
      <c r="J76" s="100"/>
      <c r="K76" s="100"/>
      <c r="L76" s="100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5" customHeight="1">
      <c r="A77" s="56"/>
      <c r="B77" s="57"/>
      <c r="C77" s="70"/>
      <c r="D77" s="97"/>
      <c r="E77" s="99"/>
      <c r="F77" s="101"/>
      <c r="G77" s="63"/>
      <c r="H77" s="102"/>
      <c r="I77" s="100"/>
      <c r="J77" s="100"/>
      <c r="K77" s="100"/>
      <c r="L77" s="100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5" customHeight="1">
      <c r="A78" s="56"/>
      <c r="B78" s="57"/>
      <c r="C78" s="70"/>
      <c r="D78" s="97"/>
      <c r="E78" s="99"/>
      <c r="F78" s="99"/>
      <c r="G78" s="64"/>
      <c r="H78" s="100"/>
      <c r="I78" s="100"/>
      <c r="J78" s="100"/>
      <c r="K78" s="100"/>
      <c r="L78" s="100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5" customHeight="1">
      <c r="A79" s="56"/>
      <c r="B79" s="57"/>
      <c r="C79" s="70"/>
      <c r="D79" s="97"/>
      <c r="E79" s="99"/>
      <c r="F79" s="101"/>
      <c r="G79" s="63"/>
      <c r="H79" s="102"/>
      <c r="I79" s="100"/>
      <c r="J79" s="100"/>
      <c r="K79" s="100"/>
      <c r="L79" s="100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5" customHeight="1">
      <c r="A80" s="56"/>
      <c r="B80" s="57"/>
      <c r="C80" s="70"/>
      <c r="D80" s="97"/>
      <c r="E80" s="99"/>
      <c r="F80" s="99"/>
      <c r="G80" s="66"/>
      <c r="H80" s="100"/>
      <c r="I80" s="100"/>
      <c r="J80" s="100"/>
      <c r="K80" s="100"/>
      <c r="L80" s="100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5" customHeight="1">
      <c r="A81" s="56"/>
      <c r="B81" s="57"/>
      <c r="C81" s="70"/>
      <c r="D81" s="97"/>
      <c r="E81" s="99"/>
      <c r="F81" s="99"/>
      <c r="G81" s="61"/>
      <c r="H81" s="100"/>
      <c r="I81" s="100"/>
      <c r="J81" s="100"/>
      <c r="K81" s="100"/>
      <c r="L81" s="100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5" customHeight="1">
      <c r="A82" s="56"/>
      <c r="B82" s="57"/>
      <c r="C82" s="70"/>
      <c r="D82" s="97"/>
      <c r="E82" s="99"/>
      <c r="F82" s="101"/>
      <c r="G82" s="63"/>
      <c r="H82" s="102"/>
      <c r="I82" s="100"/>
      <c r="J82" s="100"/>
      <c r="K82" s="100"/>
      <c r="L82" s="100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5" customHeight="1">
      <c r="A83" s="56"/>
      <c r="B83" s="57"/>
      <c r="C83" s="70"/>
      <c r="D83" s="97"/>
      <c r="E83" s="99"/>
      <c r="F83" s="101"/>
      <c r="G83" s="63"/>
      <c r="H83" s="102"/>
      <c r="I83" s="100"/>
      <c r="J83" s="100"/>
      <c r="K83" s="100"/>
      <c r="L83" s="100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5" customHeight="1">
      <c r="A84" s="56"/>
      <c r="B84" s="57"/>
      <c r="C84" s="70"/>
      <c r="D84" s="97"/>
      <c r="E84" s="99"/>
      <c r="F84" s="99"/>
      <c r="G84" s="64"/>
      <c r="H84" s="100"/>
      <c r="I84" s="100"/>
      <c r="J84" s="100"/>
      <c r="K84" s="100"/>
      <c r="L84" s="100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5" customHeight="1">
      <c r="A85" s="56"/>
      <c r="B85" s="57"/>
      <c r="C85" s="70"/>
      <c r="D85" s="97"/>
      <c r="E85" s="99"/>
      <c r="F85" s="101"/>
      <c r="G85" s="63"/>
      <c r="H85" s="102"/>
      <c r="I85" s="100"/>
      <c r="J85" s="100"/>
      <c r="K85" s="100"/>
      <c r="L85" s="100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5" customHeight="1">
      <c r="A86" s="56"/>
      <c r="B86" s="57"/>
      <c r="C86" s="70"/>
      <c r="D86" s="97"/>
      <c r="E86" s="99"/>
      <c r="F86" s="101"/>
      <c r="G86" s="63"/>
      <c r="H86" s="102"/>
      <c r="I86" s="100"/>
      <c r="J86" s="100"/>
      <c r="K86" s="100"/>
      <c r="L86" s="100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5" customHeight="1">
      <c r="A87" s="56"/>
      <c r="B87" s="57"/>
      <c r="C87" s="70"/>
      <c r="D87" s="97"/>
      <c r="E87" s="99"/>
      <c r="F87" s="99"/>
      <c r="G87" s="64"/>
      <c r="H87" s="100"/>
      <c r="I87" s="100"/>
      <c r="J87" s="100"/>
      <c r="K87" s="100"/>
      <c r="L87" s="100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5" customHeight="1">
      <c r="A88" s="56"/>
      <c r="B88" s="57"/>
      <c r="C88" s="70"/>
      <c r="D88" s="97"/>
      <c r="E88" s="99"/>
      <c r="F88" s="101"/>
      <c r="G88" s="63"/>
      <c r="H88" s="102"/>
      <c r="I88" s="100"/>
      <c r="J88" s="100"/>
      <c r="K88" s="100"/>
      <c r="L88" s="100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5" customHeight="1">
      <c r="A89" s="56"/>
      <c r="B89" s="57"/>
      <c r="C89" s="70"/>
      <c r="D89" s="97"/>
      <c r="E89" s="99"/>
      <c r="F89" s="101"/>
      <c r="G89" s="63"/>
      <c r="H89" s="102"/>
      <c r="I89" s="100"/>
      <c r="J89" s="100"/>
      <c r="K89" s="100"/>
      <c r="L89" s="100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5" customHeight="1">
      <c r="A90" s="56"/>
      <c r="B90" s="57"/>
      <c r="C90" s="70"/>
      <c r="D90" s="97"/>
      <c r="E90" s="99"/>
      <c r="F90" s="99"/>
      <c r="G90" s="66"/>
      <c r="H90" s="100"/>
      <c r="I90" s="100"/>
      <c r="J90" s="100"/>
      <c r="K90" s="100"/>
      <c r="L90" s="100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5" customHeight="1">
      <c r="A91" s="56"/>
      <c r="B91" s="57"/>
      <c r="C91" s="70"/>
      <c r="D91" s="97"/>
      <c r="E91" s="99"/>
      <c r="F91" s="99"/>
      <c r="G91" s="60"/>
      <c r="H91" s="100"/>
      <c r="I91" s="100"/>
      <c r="J91" s="100"/>
      <c r="K91" s="100"/>
      <c r="L91" s="100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5" customHeight="1">
      <c r="A92" s="56"/>
      <c r="B92" s="57"/>
      <c r="C92" s="70"/>
      <c r="D92" s="97"/>
      <c r="E92" s="99"/>
      <c r="F92" s="99"/>
      <c r="G92" s="60"/>
      <c r="H92" s="100"/>
      <c r="I92" s="100"/>
      <c r="J92" s="100"/>
      <c r="K92" s="100"/>
      <c r="L92" s="100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5" customHeight="1">
      <c r="A93" s="56"/>
      <c r="B93" s="57"/>
      <c r="C93" s="70"/>
      <c r="D93" s="97"/>
      <c r="E93" s="99"/>
      <c r="F93" s="99"/>
      <c r="G93" s="61"/>
      <c r="H93" s="100"/>
      <c r="I93" s="100"/>
      <c r="J93" s="100"/>
      <c r="K93" s="100"/>
      <c r="L93" s="100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5" customHeight="1">
      <c r="A94" s="56"/>
      <c r="B94" s="57"/>
      <c r="C94" s="70"/>
      <c r="D94" s="97"/>
      <c r="E94" s="99"/>
      <c r="F94" s="101"/>
      <c r="G94" s="63"/>
      <c r="H94" s="102"/>
      <c r="I94" s="100"/>
      <c r="J94" s="100"/>
      <c r="K94" s="100"/>
      <c r="L94" s="100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5" customHeight="1">
      <c r="A95" s="56"/>
      <c r="B95" s="57"/>
      <c r="C95" s="70"/>
      <c r="D95" s="97"/>
      <c r="E95" s="99"/>
      <c r="F95" s="101"/>
      <c r="G95" s="63"/>
      <c r="H95" s="102"/>
      <c r="I95" s="100"/>
      <c r="J95" s="100"/>
      <c r="K95" s="100"/>
      <c r="L95" s="100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5" customHeight="1">
      <c r="A96" s="56"/>
      <c r="B96" s="57"/>
      <c r="C96" s="70"/>
      <c r="D96" s="97"/>
      <c r="E96" s="99"/>
      <c r="F96" s="101"/>
      <c r="G96" s="63"/>
      <c r="H96" s="102"/>
      <c r="I96" s="100"/>
      <c r="J96" s="100"/>
      <c r="K96" s="100"/>
      <c r="L96" s="100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5" customHeight="1">
      <c r="A97" s="56"/>
      <c r="B97" s="57"/>
      <c r="C97" s="70"/>
      <c r="D97" s="97"/>
      <c r="E97" s="99"/>
      <c r="F97" s="101"/>
      <c r="G97" s="63"/>
      <c r="H97" s="102"/>
      <c r="I97" s="100"/>
      <c r="J97" s="100"/>
      <c r="K97" s="100"/>
      <c r="L97" s="100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5" customHeight="1">
      <c r="A98" s="56"/>
      <c r="B98" s="57"/>
      <c r="C98" s="70"/>
      <c r="D98" s="97"/>
      <c r="E98" s="99"/>
      <c r="F98" s="101"/>
      <c r="G98" s="63"/>
      <c r="H98" s="102"/>
      <c r="I98" s="100"/>
      <c r="J98" s="100"/>
      <c r="K98" s="100"/>
      <c r="L98" s="100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5" customHeight="1">
      <c r="A99" s="32"/>
      <c r="B99" s="32"/>
      <c r="C99" s="32"/>
      <c r="D99" s="97"/>
      <c r="E99" s="99"/>
      <c r="F99" s="99"/>
      <c r="G99" s="66"/>
      <c r="H99" s="100"/>
      <c r="I99" s="100"/>
      <c r="J99" s="100"/>
      <c r="K99" s="100"/>
      <c r="L99" s="100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5" customHeight="1">
      <c r="A100" s="32"/>
      <c r="B100" s="32"/>
      <c r="C100" s="32"/>
      <c r="D100" s="97"/>
      <c r="E100" s="96"/>
      <c r="F100" s="96"/>
      <c r="G100" s="60"/>
      <c r="H100" s="100"/>
      <c r="I100" s="100"/>
      <c r="J100" s="100"/>
      <c r="K100" s="100"/>
      <c r="L100" s="100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5" customHeight="1">
      <c r="A101" s="32"/>
      <c r="B101" s="32"/>
      <c r="C101" s="32"/>
      <c r="D101" s="97"/>
      <c r="E101" s="96"/>
      <c r="F101" s="99"/>
      <c r="G101" s="61"/>
      <c r="H101" s="100"/>
      <c r="I101" s="100"/>
      <c r="J101" s="100"/>
      <c r="K101" s="100"/>
      <c r="L101" s="100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5" customHeight="1">
      <c r="A102" s="32"/>
      <c r="B102" s="32"/>
      <c r="C102" s="32"/>
      <c r="D102" s="97"/>
      <c r="E102" s="99"/>
      <c r="F102" s="101"/>
      <c r="G102" s="63"/>
      <c r="H102" s="102"/>
      <c r="I102" s="100"/>
      <c r="J102" s="100"/>
      <c r="K102" s="100"/>
      <c r="L102" s="100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5" customHeight="1">
      <c r="A103" s="32"/>
      <c r="B103" s="32"/>
      <c r="C103" s="32"/>
      <c r="D103" s="97"/>
      <c r="E103" s="99"/>
      <c r="F103" s="99"/>
      <c r="G103" s="66"/>
      <c r="H103" s="100"/>
      <c r="I103" s="100"/>
      <c r="J103" s="100"/>
      <c r="K103" s="100"/>
      <c r="L103" s="100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5" customHeight="1">
      <c r="A104" s="32"/>
      <c r="B104" s="32"/>
      <c r="C104" s="32"/>
      <c r="D104" s="97"/>
      <c r="E104" s="99"/>
      <c r="F104" s="99"/>
      <c r="G104" s="60"/>
      <c r="H104" s="100"/>
      <c r="I104" s="100"/>
      <c r="J104" s="100"/>
      <c r="K104" s="100"/>
      <c r="L104" s="100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5" customHeight="1">
      <c r="A105" s="95"/>
      <c r="B105" s="96"/>
      <c r="C105" s="97"/>
      <c r="D105" s="97"/>
      <c r="E105" s="99"/>
      <c r="F105" s="99"/>
      <c r="G105" s="60"/>
      <c r="H105" s="100"/>
      <c r="I105" s="100"/>
      <c r="J105" s="100"/>
      <c r="K105" s="100"/>
      <c r="L105" s="100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5" customHeight="1">
      <c r="A106" s="95"/>
      <c r="B106" s="96"/>
      <c r="C106" s="97"/>
      <c r="D106" s="97"/>
      <c r="E106" s="99"/>
      <c r="F106" s="99"/>
      <c r="G106" s="61"/>
      <c r="H106" s="100"/>
      <c r="I106" s="100"/>
      <c r="J106" s="100"/>
      <c r="K106" s="100"/>
      <c r="L106" s="100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5" customHeight="1">
      <c r="A107" s="95"/>
      <c r="B107" s="96"/>
      <c r="C107" s="97"/>
      <c r="D107" s="97"/>
      <c r="E107" s="99"/>
      <c r="F107" s="101"/>
      <c r="G107" s="63"/>
      <c r="H107" s="102"/>
      <c r="I107" s="100"/>
      <c r="J107" s="100"/>
      <c r="K107" s="100"/>
      <c r="L107" s="100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5" customHeight="1">
      <c r="A108" s="95"/>
      <c r="B108" s="96"/>
      <c r="C108" s="97"/>
      <c r="D108" s="97"/>
      <c r="E108" s="99"/>
      <c r="F108" s="101"/>
      <c r="G108" s="63"/>
      <c r="H108" s="102"/>
      <c r="I108" s="100"/>
      <c r="J108" s="100"/>
      <c r="K108" s="100"/>
      <c r="L108" s="100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5" customHeight="1">
      <c r="A109" s="95"/>
      <c r="B109" s="96"/>
      <c r="C109" s="97"/>
      <c r="D109" s="97"/>
      <c r="E109" s="99"/>
      <c r="F109" s="101"/>
      <c r="G109" s="63"/>
      <c r="H109" s="102"/>
      <c r="I109" s="100"/>
      <c r="J109" s="100"/>
      <c r="K109" s="100"/>
      <c r="L109" s="100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5" customHeight="1">
      <c r="A110" s="56"/>
      <c r="B110" s="57"/>
      <c r="C110" s="70"/>
      <c r="D110" s="97"/>
      <c r="E110" s="99"/>
      <c r="F110" s="99"/>
      <c r="G110" s="66"/>
      <c r="H110" s="100"/>
      <c r="I110" s="100"/>
      <c r="J110" s="100"/>
      <c r="K110" s="100"/>
      <c r="L110" s="100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5" customHeight="1">
      <c r="A111" s="56"/>
      <c r="B111" s="57"/>
      <c r="C111" s="70"/>
      <c r="D111" s="97"/>
      <c r="E111" s="99"/>
      <c r="F111" s="99"/>
      <c r="G111" s="60"/>
      <c r="H111" s="100"/>
      <c r="I111" s="100"/>
      <c r="J111" s="100"/>
      <c r="K111" s="100"/>
      <c r="L111" s="100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5" customHeight="1">
      <c r="A112" s="56"/>
      <c r="B112" s="57"/>
      <c r="C112" s="70"/>
      <c r="D112" s="97"/>
      <c r="E112" s="32"/>
      <c r="F112" s="32"/>
      <c r="G112" s="60"/>
      <c r="H112" s="100"/>
      <c r="I112" s="100"/>
      <c r="J112" s="100"/>
      <c r="K112" s="100"/>
      <c r="L112" s="100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5" customHeight="1">
      <c r="A113" s="56"/>
      <c r="B113" s="57"/>
      <c r="C113" s="70"/>
      <c r="D113" s="97"/>
      <c r="E113" s="32"/>
      <c r="F113" s="99"/>
      <c r="G113" s="60"/>
      <c r="H113" s="100"/>
      <c r="I113" s="100"/>
      <c r="J113" s="100"/>
      <c r="K113" s="100"/>
      <c r="L113" s="100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5" customHeight="1">
      <c r="A114" s="56"/>
      <c r="B114" s="57"/>
      <c r="C114" s="70"/>
      <c r="D114" s="97"/>
      <c r="E114" s="32"/>
      <c r="F114" s="32"/>
      <c r="G114" s="60"/>
      <c r="H114" s="100"/>
      <c r="I114" s="100"/>
      <c r="J114" s="100"/>
      <c r="K114" s="100"/>
      <c r="L114" s="100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5" customHeight="1">
      <c r="A115" s="56"/>
      <c r="B115" s="57"/>
      <c r="C115" s="70"/>
      <c r="D115" s="97"/>
      <c r="E115" s="32"/>
      <c r="F115" s="99"/>
      <c r="G115" s="60"/>
      <c r="H115" s="100"/>
      <c r="I115" s="100"/>
      <c r="J115" s="100"/>
      <c r="K115" s="100"/>
      <c r="L115" s="100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5" customHeight="1">
      <c r="A116" s="56"/>
      <c r="B116" s="57"/>
      <c r="C116" s="70"/>
      <c r="D116" s="97"/>
      <c r="E116" s="32"/>
      <c r="F116" s="99"/>
      <c r="G116" s="60"/>
      <c r="H116" s="100"/>
      <c r="I116" s="100"/>
      <c r="J116" s="100"/>
      <c r="K116" s="100"/>
      <c r="L116" s="100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5" customHeight="1">
      <c r="A117" s="56"/>
      <c r="B117" s="57"/>
      <c r="C117" s="70"/>
      <c r="D117" s="97"/>
      <c r="E117" s="32"/>
      <c r="F117" s="32"/>
      <c r="G117" s="60"/>
      <c r="H117" s="100"/>
      <c r="I117" s="100"/>
      <c r="J117" s="100"/>
      <c r="K117" s="100"/>
      <c r="L117" s="100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5" customHeight="1">
      <c r="A118" s="56"/>
      <c r="B118" s="57"/>
      <c r="C118" s="70"/>
      <c r="D118" s="97"/>
      <c r="E118" s="32"/>
      <c r="F118" s="32"/>
      <c r="G118" s="60"/>
      <c r="H118" s="100"/>
      <c r="I118" s="100"/>
      <c r="J118" s="100"/>
      <c r="K118" s="100"/>
      <c r="L118" s="100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5" customHeight="1">
      <c r="A119" s="56"/>
      <c r="B119" s="57"/>
      <c r="C119" s="70"/>
      <c r="D119" s="97"/>
      <c r="E119" s="32"/>
      <c r="F119" s="99"/>
      <c r="G119" s="60"/>
      <c r="H119" s="100"/>
      <c r="I119" s="100"/>
      <c r="J119" s="100"/>
      <c r="K119" s="100"/>
      <c r="L119" s="100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5" customHeight="1">
      <c r="A120" s="56"/>
      <c r="B120" s="57"/>
      <c r="C120" s="70"/>
      <c r="D120" s="97"/>
      <c r="E120" s="32"/>
      <c r="F120" s="99"/>
      <c r="G120" s="60"/>
      <c r="H120" s="100"/>
      <c r="I120" s="100"/>
      <c r="J120" s="100"/>
      <c r="K120" s="100"/>
      <c r="L120" s="100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5" customHeight="1">
      <c r="A121" s="56"/>
      <c r="B121" s="57"/>
      <c r="C121" s="70"/>
      <c r="D121" s="97"/>
      <c r="E121" s="32"/>
      <c r="F121" s="32"/>
      <c r="G121" s="60"/>
      <c r="H121" s="100"/>
      <c r="I121" s="100"/>
      <c r="J121" s="100"/>
      <c r="K121" s="100"/>
      <c r="L121" s="100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5" customHeight="1">
      <c r="A122" s="56"/>
      <c r="B122" s="57"/>
      <c r="C122" s="70"/>
      <c r="D122" s="97"/>
      <c r="E122" s="32"/>
      <c r="F122" s="99"/>
      <c r="G122" s="60"/>
      <c r="H122" s="100"/>
      <c r="I122" s="100"/>
      <c r="J122" s="100"/>
      <c r="K122" s="100"/>
      <c r="L122" s="100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5" customHeight="1">
      <c r="A123" s="56"/>
      <c r="B123" s="57"/>
      <c r="C123" s="70"/>
      <c r="D123" s="97"/>
      <c r="E123" s="32"/>
      <c r="F123" s="32"/>
      <c r="G123" s="60"/>
      <c r="H123" s="100"/>
      <c r="I123" s="100"/>
      <c r="J123" s="100"/>
      <c r="K123" s="100"/>
      <c r="L123" s="100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5" customHeight="1">
      <c r="A124" s="56"/>
      <c r="B124" s="57"/>
      <c r="C124" s="70"/>
      <c r="D124" s="97"/>
      <c r="E124" s="32"/>
      <c r="F124" s="32"/>
      <c r="G124" s="60"/>
      <c r="H124" s="100"/>
      <c r="I124" s="100"/>
      <c r="J124" s="100"/>
      <c r="K124" s="100"/>
      <c r="L124" s="100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5" customHeight="1">
      <c r="A125" s="56"/>
      <c r="B125" s="57"/>
      <c r="C125" s="70"/>
      <c r="D125" s="97"/>
      <c r="E125" s="32"/>
      <c r="F125" s="99"/>
      <c r="G125" s="60"/>
      <c r="H125" s="100"/>
      <c r="I125" s="100"/>
      <c r="J125" s="100"/>
      <c r="K125" s="100"/>
      <c r="L125" s="100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5" customHeight="1">
      <c r="A126" s="56"/>
      <c r="B126" s="57"/>
      <c r="C126" s="70"/>
      <c r="D126" s="97"/>
      <c r="E126" s="32"/>
      <c r="F126" s="99"/>
      <c r="G126" s="60"/>
      <c r="H126" s="100"/>
      <c r="I126" s="100"/>
      <c r="J126" s="100"/>
      <c r="K126" s="100"/>
      <c r="L126" s="100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5" customHeight="1">
      <c r="A127" s="56"/>
      <c r="B127" s="57"/>
      <c r="C127" s="70"/>
      <c r="D127" s="97"/>
      <c r="E127" s="32"/>
      <c r="F127" s="99"/>
      <c r="G127" s="60"/>
      <c r="H127" s="100"/>
      <c r="I127" s="100"/>
      <c r="J127" s="100"/>
      <c r="K127" s="100"/>
      <c r="L127" s="100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5" customHeight="1">
      <c r="A128" s="56"/>
      <c r="B128" s="57"/>
      <c r="C128" s="70"/>
      <c r="D128" s="97"/>
      <c r="E128" s="32"/>
      <c r="F128" s="99"/>
      <c r="G128" s="60"/>
      <c r="H128" s="100"/>
      <c r="I128" s="100"/>
      <c r="J128" s="100"/>
      <c r="K128" s="100"/>
      <c r="L128" s="100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5" customHeight="1">
      <c r="A129" s="56"/>
      <c r="B129" s="57"/>
      <c r="C129" s="70"/>
      <c r="D129" s="97"/>
      <c r="E129" s="32"/>
      <c r="F129" s="99"/>
      <c r="G129" s="60"/>
      <c r="H129" s="100"/>
      <c r="I129" s="100"/>
      <c r="J129" s="100"/>
      <c r="K129" s="100"/>
      <c r="L129" s="100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5" customHeight="1">
      <c r="A130" s="56"/>
      <c r="B130" s="57"/>
      <c r="C130" s="70"/>
      <c r="D130" s="97"/>
      <c r="E130" s="32"/>
      <c r="F130" s="99"/>
      <c r="G130" s="60"/>
      <c r="H130" s="100"/>
      <c r="I130" s="100"/>
      <c r="J130" s="100"/>
      <c r="K130" s="100"/>
      <c r="L130" s="100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5" customHeight="1">
      <c r="A131" s="56"/>
      <c r="B131" s="57"/>
      <c r="C131" s="70"/>
      <c r="D131" s="97"/>
      <c r="E131" s="32"/>
      <c r="F131" s="99"/>
      <c r="G131" s="60"/>
      <c r="H131" s="100"/>
      <c r="I131" s="100"/>
      <c r="J131" s="100"/>
      <c r="K131" s="100"/>
      <c r="L131" s="100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5" customHeight="1">
      <c r="A132" s="56"/>
      <c r="B132" s="57"/>
      <c r="C132" s="70"/>
      <c r="D132" s="97"/>
      <c r="E132" s="32"/>
      <c r="F132" s="32"/>
      <c r="G132" s="60"/>
      <c r="H132" s="100"/>
      <c r="I132" s="100"/>
      <c r="J132" s="100"/>
      <c r="K132" s="100"/>
      <c r="L132" s="10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5" customHeight="1">
      <c r="A133" s="56"/>
      <c r="B133" s="57"/>
      <c r="C133" s="70"/>
      <c r="D133" s="97"/>
      <c r="E133" s="32"/>
      <c r="F133" s="32"/>
      <c r="G133" s="60"/>
      <c r="H133" s="100"/>
      <c r="I133" s="100"/>
      <c r="J133" s="100"/>
      <c r="K133" s="100"/>
      <c r="L133" s="100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5" customHeight="1">
      <c r="A134" s="56"/>
      <c r="B134" s="57"/>
      <c r="C134" s="70"/>
      <c r="D134" s="97"/>
      <c r="E134" s="32"/>
      <c r="F134" s="99"/>
      <c r="G134" s="60"/>
      <c r="H134" s="100"/>
      <c r="I134" s="100"/>
      <c r="J134" s="100"/>
      <c r="K134" s="100"/>
      <c r="L134" s="100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5" customHeight="1">
      <c r="A135" s="56"/>
      <c r="B135" s="57"/>
      <c r="C135" s="70"/>
      <c r="D135" s="97"/>
      <c r="E135" s="32"/>
      <c r="F135" s="99"/>
      <c r="G135" s="60"/>
      <c r="H135" s="100"/>
      <c r="I135" s="100"/>
      <c r="J135" s="100"/>
      <c r="K135" s="100"/>
      <c r="L135" s="100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5" customHeight="1">
      <c r="A136" s="56"/>
      <c r="B136" s="57"/>
      <c r="C136" s="70"/>
      <c r="D136" s="97"/>
      <c r="E136" s="32"/>
      <c r="F136" s="99"/>
      <c r="G136" s="60"/>
      <c r="H136" s="100"/>
      <c r="I136" s="100"/>
      <c r="J136" s="100"/>
      <c r="K136" s="100"/>
      <c r="L136" s="100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5" customHeight="1">
      <c r="A137" s="56"/>
      <c r="B137" s="57"/>
      <c r="C137" s="70"/>
      <c r="D137" s="97"/>
      <c r="E137" s="32"/>
      <c r="F137" s="32"/>
      <c r="G137" s="60"/>
      <c r="H137" s="100"/>
      <c r="I137" s="100"/>
      <c r="J137" s="100"/>
      <c r="K137" s="100"/>
      <c r="L137" s="100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5" customHeight="1">
      <c r="A138" s="56"/>
      <c r="B138" s="57"/>
      <c r="C138" s="70"/>
      <c r="D138" s="97"/>
      <c r="E138" s="32"/>
      <c r="F138" s="32"/>
      <c r="G138" s="60"/>
      <c r="H138" s="100"/>
      <c r="I138" s="100"/>
      <c r="J138" s="100"/>
      <c r="K138" s="100"/>
      <c r="L138" s="100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5" customHeight="1">
      <c r="A139" s="56"/>
      <c r="B139" s="57"/>
      <c r="C139" s="70"/>
      <c r="D139" s="97"/>
      <c r="E139" s="32"/>
      <c r="F139" s="99"/>
      <c r="G139" s="60"/>
      <c r="H139" s="100"/>
      <c r="I139" s="100"/>
      <c r="J139" s="100"/>
      <c r="K139" s="100"/>
      <c r="L139" s="100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5" customHeight="1">
      <c r="A140" s="56"/>
      <c r="B140" s="57"/>
      <c r="C140" s="70"/>
      <c r="D140" s="97"/>
      <c r="E140" s="32"/>
      <c r="F140" s="99"/>
      <c r="G140" s="60"/>
      <c r="H140" s="100"/>
      <c r="I140" s="100"/>
      <c r="J140" s="100"/>
      <c r="K140" s="100"/>
      <c r="L140" s="100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5" customHeight="1">
      <c r="A141" s="56"/>
      <c r="B141" s="57"/>
      <c r="C141" s="70"/>
      <c r="D141" s="97"/>
      <c r="E141" s="32"/>
      <c r="F141" s="32"/>
      <c r="G141" s="60"/>
      <c r="H141" s="100"/>
      <c r="I141" s="100"/>
      <c r="J141" s="100"/>
      <c r="K141" s="100"/>
      <c r="L141" s="100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5" customHeight="1">
      <c r="A142" s="56"/>
      <c r="B142" s="57"/>
      <c r="C142" s="70"/>
      <c r="D142" s="97"/>
      <c r="E142" s="32"/>
      <c r="F142" s="32"/>
      <c r="G142" s="60"/>
      <c r="H142" s="100"/>
      <c r="I142" s="100"/>
      <c r="J142" s="100"/>
      <c r="K142" s="100"/>
      <c r="L142" s="100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5" customHeight="1">
      <c r="A143" s="56"/>
      <c r="B143" s="57"/>
      <c r="C143" s="70"/>
      <c r="D143" s="97"/>
      <c r="E143" s="32"/>
      <c r="F143" s="32"/>
      <c r="G143" s="60"/>
      <c r="H143" s="100"/>
      <c r="I143" s="100"/>
      <c r="J143" s="100"/>
      <c r="K143" s="100"/>
      <c r="L143" s="100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5" customHeight="1">
      <c r="A144" s="56"/>
      <c r="B144" s="57"/>
      <c r="C144" s="70"/>
      <c r="D144" s="97"/>
      <c r="E144" s="32"/>
      <c r="F144" s="32"/>
      <c r="G144" s="60"/>
      <c r="H144" s="100"/>
      <c r="I144" s="100"/>
      <c r="J144" s="100"/>
      <c r="K144" s="100"/>
      <c r="L144" s="100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5" customHeight="1">
      <c r="A145" s="56"/>
      <c r="B145" s="57"/>
      <c r="C145" s="70"/>
      <c r="D145" s="97"/>
      <c r="E145" s="32"/>
      <c r="F145" s="32"/>
      <c r="G145" s="60"/>
      <c r="H145" s="100"/>
      <c r="I145" s="100"/>
      <c r="J145" s="100"/>
      <c r="K145" s="100"/>
      <c r="L145" s="100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5" customHeight="1">
      <c r="A146" s="56"/>
      <c r="B146" s="57"/>
      <c r="C146" s="70"/>
      <c r="D146" s="97"/>
      <c r="E146" s="32"/>
      <c r="F146" s="32"/>
      <c r="G146" s="60"/>
      <c r="H146" s="100"/>
      <c r="I146" s="100"/>
      <c r="J146" s="100"/>
      <c r="K146" s="100"/>
      <c r="L146" s="100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5" customHeight="1">
      <c r="A147" s="56"/>
      <c r="B147" s="57"/>
      <c r="C147" s="70"/>
      <c r="D147" s="97"/>
      <c r="E147" s="32"/>
      <c r="F147" s="32"/>
      <c r="G147" s="60"/>
      <c r="H147" s="100"/>
      <c r="I147" s="100"/>
      <c r="J147" s="100"/>
      <c r="K147" s="100"/>
      <c r="L147" s="100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5" customHeight="1">
      <c r="A148" s="56"/>
      <c r="B148" s="57"/>
      <c r="C148" s="70"/>
      <c r="D148" s="97"/>
      <c r="E148" s="32"/>
      <c r="F148" s="32"/>
      <c r="G148" s="60"/>
      <c r="H148" s="100"/>
      <c r="I148" s="100"/>
      <c r="J148" s="100"/>
      <c r="K148" s="100"/>
      <c r="L148" s="100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5" customHeight="1">
      <c r="A149" s="56"/>
      <c r="B149" s="57"/>
      <c r="C149" s="70"/>
      <c r="D149" s="97"/>
      <c r="E149" s="32"/>
      <c r="F149" s="32"/>
      <c r="G149" s="60"/>
      <c r="H149" s="100"/>
      <c r="I149" s="100"/>
      <c r="J149" s="100"/>
      <c r="K149" s="100"/>
      <c r="L149" s="100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5" customHeight="1">
      <c r="A150" s="56"/>
      <c r="B150" s="57"/>
      <c r="C150" s="70"/>
      <c r="D150" s="97"/>
      <c r="E150" s="32"/>
      <c r="F150" s="32"/>
      <c r="G150" s="32"/>
      <c r="H150" s="100"/>
      <c r="I150" s="100"/>
      <c r="J150" s="100"/>
      <c r="K150" s="100"/>
      <c r="L150" s="100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5" customHeight="1">
      <c r="A151" s="56"/>
      <c r="B151" s="57"/>
      <c r="C151" s="70"/>
      <c r="D151" s="97"/>
      <c r="E151" s="32"/>
      <c r="F151" s="32"/>
      <c r="G151" s="32"/>
      <c r="H151" s="100"/>
      <c r="I151" s="100"/>
      <c r="J151" s="100"/>
      <c r="K151" s="100"/>
      <c r="L151" s="100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5" customHeight="1">
      <c r="A152" s="95"/>
      <c r="B152" s="96"/>
      <c r="C152" s="97"/>
      <c r="D152" s="97"/>
      <c r="E152" s="32"/>
      <c r="F152" s="32"/>
      <c r="G152" s="32"/>
      <c r="H152" s="100"/>
      <c r="I152" s="100"/>
      <c r="J152" s="100"/>
      <c r="K152" s="100"/>
      <c r="L152" s="100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5" customHeight="1">
      <c r="A153" s="95"/>
      <c r="B153" s="96"/>
      <c r="C153" s="97"/>
      <c r="D153" s="97"/>
      <c r="E153" s="32"/>
      <c r="F153" s="32"/>
      <c r="G153" s="32"/>
      <c r="H153" s="100"/>
      <c r="I153" s="100"/>
      <c r="J153" s="100"/>
      <c r="K153" s="100"/>
      <c r="L153" s="100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5" customHeight="1">
      <c r="A154" s="95"/>
      <c r="B154" s="96"/>
      <c r="C154" s="97"/>
      <c r="D154" s="97"/>
      <c r="E154" s="32"/>
      <c r="F154" s="99"/>
      <c r="G154" s="32"/>
      <c r="H154" s="100"/>
      <c r="I154" s="100"/>
      <c r="J154" s="100"/>
      <c r="K154" s="100"/>
      <c r="L154" s="100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</sheetData>
  <conditionalFormatting sqref="M3:N5 L6:N17 L18:L19 N18:N19">
    <cfRule type="cellIs" dxfId="5" priority="1" stopIfTrue="1" operator="greaterThan">
      <formula>0</formula>
    </cfRule>
    <cfRule type="cellIs" dxfId="4" priority="2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 Neue,Regular"&amp;12&amp;K000000&amp;P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60"/>
  <sheetViews>
    <sheetView showGridLines="0" workbookViewId="0"/>
  </sheetViews>
  <sheetFormatPr defaultColWidth="11.125" defaultRowHeight="12.75" customHeight="1"/>
  <cols>
    <col min="1" max="1" width="10.375" style="142" customWidth="1"/>
    <col min="2" max="2" width="51.125" style="142" customWidth="1"/>
    <col min="3" max="3" width="9" style="142" customWidth="1"/>
    <col min="4" max="4" width="8.875" style="142" customWidth="1"/>
    <col min="5" max="5" width="17.375" style="142" customWidth="1"/>
    <col min="6" max="6" width="19.625" style="142" customWidth="1"/>
    <col min="7" max="7" width="18.875" style="142" customWidth="1"/>
    <col min="8" max="8" width="20.875" style="142" customWidth="1"/>
    <col min="9" max="10" width="7.875" style="142" customWidth="1"/>
    <col min="11" max="11" width="6.625" style="142" customWidth="1"/>
    <col min="12" max="12" width="7.5" style="142" customWidth="1"/>
    <col min="13" max="16" width="6.875" style="142" customWidth="1"/>
    <col min="17" max="17" width="11.125" style="142" customWidth="1"/>
    <col min="18" max="16384" width="11.125" style="142"/>
  </cols>
  <sheetData>
    <row r="1" spans="1:16" ht="15" customHeight="1">
      <c r="A1" s="26"/>
      <c r="B1" s="26"/>
      <c r="C1" s="27">
        <f>SUM(C3:C115)</f>
        <v>0</v>
      </c>
      <c r="D1" s="28" t="s">
        <v>45</v>
      </c>
      <c r="E1" s="27">
        <f>SUM(L6:L19)</f>
        <v>1215</v>
      </c>
      <c r="F1" s="27">
        <f>C1+I25</f>
        <v>0</v>
      </c>
      <c r="G1" s="29">
        <f>F1-E1</f>
        <v>-1215</v>
      </c>
      <c r="H1" s="30" t="s">
        <v>19</v>
      </c>
      <c r="I1" s="31">
        <f>COUNTA(B3:B121)</f>
        <v>0</v>
      </c>
      <c r="J1" s="32"/>
      <c r="K1" s="32"/>
      <c r="L1" s="32"/>
      <c r="M1" s="32"/>
      <c r="N1" s="32"/>
      <c r="O1" s="32"/>
      <c r="P1" s="32"/>
    </row>
    <row r="2" spans="1:16" ht="15.95" customHeight="1">
      <c r="A2" s="33" t="s">
        <v>46</v>
      </c>
      <c r="B2" s="34" t="s">
        <v>47</v>
      </c>
      <c r="C2" s="35" t="s">
        <v>48</v>
      </c>
      <c r="D2" s="36" t="s">
        <v>68</v>
      </c>
      <c r="E2" s="36" t="s">
        <v>50</v>
      </c>
      <c r="F2" s="35" t="s">
        <v>51</v>
      </c>
      <c r="G2" s="37" t="s">
        <v>52</v>
      </c>
      <c r="H2" s="38" t="s">
        <v>16</v>
      </c>
      <c r="I2" s="31">
        <f>SUMIF(G$3:G$72,H2,C$3:C$72)</f>
        <v>0</v>
      </c>
      <c r="J2" s="39">
        <f>TOTAIS!P5</f>
        <v>1000</v>
      </c>
      <c r="K2" s="31">
        <f>TOTAIS!O5</f>
        <v>1500</v>
      </c>
      <c r="L2" s="31">
        <f>K2-I2</f>
        <v>1500</v>
      </c>
      <c r="M2" s="32"/>
      <c r="N2" s="32"/>
      <c r="O2" s="32"/>
      <c r="P2" s="32"/>
    </row>
    <row r="3" spans="1:16" ht="15.95" customHeight="1">
      <c r="A3" s="73"/>
      <c r="B3" s="74"/>
      <c r="C3" s="75"/>
      <c r="D3" s="59"/>
      <c r="E3" s="59"/>
      <c r="F3" s="76"/>
      <c r="G3" s="63"/>
      <c r="H3" s="47" t="s">
        <v>17</v>
      </c>
      <c r="I3" s="31">
        <f>SUMIF(G$3:G$72,H3,C$3:C$72)</f>
        <v>0</v>
      </c>
      <c r="J3" s="32"/>
      <c r="K3" s="32"/>
      <c r="L3" s="32"/>
      <c r="M3" s="32"/>
      <c r="N3" s="32"/>
      <c r="O3" s="39"/>
      <c r="P3" s="39"/>
    </row>
    <row r="4" spans="1:16" ht="15" customHeight="1">
      <c r="A4" s="56"/>
      <c r="B4" s="57"/>
      <c r="C4" s="58"/>
      <c r="D4" s="59"/>
      <c r="E4" s="77"/>
      <c r="F4" s="62"/>
      <c r="G4" s="63"/>
      <c r="H4" s="53"/>
      <c r="I4" s="32"/>
      <c r="J4" s="30" t="s">
        <v>58</v>
      </c>
      <c r="K4" s="30" t="s">
        <v>59</v>
      </c>
      <c r="L4" s="30" t="s">
        <v>60</v>
      </c>
      <c r="M4" s="32"/>
      <c r="N4" s="32"/>
      <c r="O4" s="39"/>
      <c r="P4" s="39"/>
    </row>
    <row r="5" spans="1:16" ht="15" customHeight="1">
      <c r="A5" s="56"/>
      <c r="B5" s="57"/>
      <c r="C5" s="58"/>
      <c r="D5" s="59"/>
      <c r="E5" s="53"/>
      <c r="F5" s="62"/>
      <c r="G5" s="63"/>
      <c r="H5" s="53"/>
      <c r="I5" s="32"/>
      <c r="J5" s="32"/>
      <c r="K5" s="32"/>
      <c r="L5" s="32"/>
      <c r="M5" s="32"/>
      <c r="N5" s="32"/>
      <c r="O5" s="39"/>
      <c r="P5" s="39"/>
    </row>
    <row r="6" spans="1:16" ht="15" customHeight="1">
      <c r="A6" s="56"/>
      <c r="B6" s="57"/>
      <c r="C6" s="70"/>
      <c r="D6" s="78"/>
      <c r="E6" s="32"/>
      <c r="F6" s="32"/>
      <c r="G6" s="66"/>
      <c r="H6" s="30" t="str">
        <f>TOTAIS!$A10</f>
        <v>Renda</v>
      </c>
      <c r="I6" s="31">
        <f t="shared" ref="I6:I19" si="0">-SUMIF(G$3:G$121,H6,C$3:C$121)</f>
        <v>0</v>
      </c>
      <c r="J6" s="39">
        <f>TOTAIS!P10</f>
        <v>300</v>
      </c>
      <c r="K6" s="31">
        <f>TOTAIS!O10</f>
        <v>300</v>
      </c>
      <c r="L6" s="31">
        <f t="shared" ref="L6:L19" si="1">IF(K6-I6&lt;0,0,K6-I6)</f>
        <v>300</v>
      </c>
      <c r="M6" s="31">
        <v>0</v>
      </c>
      <c r="N6" s="31">
        <f t="shared" ref="N6:N19" si="2">IF(I6&lt;0,K6,IF(L6&lt;0,0,M6*L6))</f>
        <v>0</v>
      </c>
      <c r="O6" s="39"/>
      <c r="P6" s="39"/>
    </row>
    <row r="7" spans="1:16" ht="15" customHeight="1">
      <c r="A7" s="56"/>
      <c r="B7" s="57"/>
      <c r="C7" s="58"/>
      <c r="D7" s="59"/>
      <c r="E7" s="53"/>
      <c r="F7" s="32"/>
      <c r="G7" s="60"/>
      <c r="H7" s="30" t="str">
        <f>TOTAIS!$A11</f>
        <v>Comida</v>
      </c>
      <c r="I7" s="31">
        <f t="shared" si="0"/>
        <v>0</v>
      </c>
      <c r="J7" s="39">
        <f>TOTAIS!P11</f>
        <v>200</v>
      </c>
      <c r="K7" s="31">
        <f>TOTAIS!O11</f>
        <v>400</v>
      </c>
      <c r="L7" s="31">
        <f t="shared" si="1"/>
        <v>400</v>
      </c>
      <c r="M7" s="31">
        <v>1</v>
      </c>
      <c r="N7" s="31">
        <f t="shared" si="2"/>
        <v>400</v>
      </c>
      <c r="O7" s="39"/>
      <c r="P7" s="39"/>
    </row>
    <row r="8" spans="1:16" ht="15" customHeight="1">
      <c r="A8" s="56"/>
      <c r="B8" s="57"/>
      <c r="C8" s="70"/>
      <c r="D8" s="78"/>
      <c r="E8" s="32"/>
      <c r="F8" s="32"/>
      <c r="G8" s="60"/>
      <c r="H8" s="30" t="str">
        <f>TOTAIS!$A12</f>
        <v>Portagens</v>
      </c>
      <c r="I8" s="31">
        <f t="shared" si="0"/>
        <v>0</v>
      </c>
      <c r="J8" s="39">
        <f>TOTAIS!P12</f>
        <v>0</v>
      </c>
      <c r="K8" s="31">
        <f>TOTAIS!O12</f>
        <v>50</v>
      </c>
      <c r="L8" s="31">
        <f t="shared" si="1"/>
        <v>50</v>
      </c>
      <c r="M8" s="31">
        <v>1</v>
      </c>
      <c r="N8" s="31">
        <f t="shared" si="2"/>
        <v>50</v>
      </c>
      <c r="O8" s="39"/>
      <c r="P8" s="39"/>
    </row>
    <row r="9" spans="1:16" ht="15" customHeight="1">
      <c r="A9" s="56"/>
      <c r="B9" s="57"/>
      <c r="C9" s="58"/>
      <c r="D9" s="59"/>
      <c r="E9" s="53"/>
      <c r="F9" s="32"/>
      <c r="G9" s="60"/>
      <c r="H9" s="30" t="str">
        <f>TOTAIS!$A13</f>
        <v>Contas</v>
      </c>
      <c r="I9" s="31">
        <f t="shared" si="0"/>
        <v>0</v>
      </c>
      <c r="J9" s="39">
        <f>TOTAIS!P13</f>
        <v>0</v>
      </c>
      <c r="K9" s="31">
        <f>TOTAIS!O13</f>
        <v>50</v>
      </c>
      <c r="L9" s="31">
        <f t="shared" si="1"/>
        <v>50</v>
      </c>
      <c r="M9" s="31">
        <v>1</v>
      </c>
      <c r="N9" s="31">
        <f t="shared" si="2"/>
        <v>50</v>
      </c>
      <c r="O9" s="39"/>
      <c r="P9" s="39"/>
    </row>
    <row r="10" spans="1:16" ht="15" customHeight="1">
      <c r="A10" s="56"/>
      <c r="B10" s="57"/>
      <c r="C10" s="58"/>
      <c r="D10" s="59"/>
      <c r="E10" s="53"/>
      <c r="F10" s="32"/>
      <c r="G10" s="60"/>
      <c r="H10" s="30" t="str">
        <f>TOTAIS!$A14</f>
        <v>Diesel</v>
      </c>
      <c r="I10" s="31">
        <f t="shared" si="0"/>
        <v>0</v>
      </c>
      <c r="J10" s="39">
        <f>TOTAIS!P14</f>
        <v>35</v>
      </c>
      <c r="K10" s="31">
        <f>TOTAIS!O14</f>
        <v>100</v>
      </c>
      <c r="L10" s="31">
        <f t="shared" si="1"/>
        <v>100</v>
      </c>
      <c r="M10" s="31">
        <v>1</v>
      </c>
      <c r="N10" s="31">
        <f t="shared" si="2"/>
        <v>100</v>
      </c>
      <c r="O10" s="39"/>
      <c r="P10" s="39"/>
    </row>
    <row r="11" spans="1:16" ht="15" customHeight="1">
      <c r="A11" s="56"/>
      <c r="B11" s="57"/>
      <c r="C11" s="58"/>
      <c r="D11" s="59"/>
      <c r="E11" s="53"/>
      <c r="F11" s="32"/>
      <c r="G11" s="60"/>
      <c r="H11" s="30" t="str">
        <f>TOTAIS!$A15</f>
        <v>Serviços</v>
      </c>
      <c r="I11" s="31">
        <f t="shared" si="0"/>
        <v>0</v>
      </c>
      <c r="J11" s="39">
        <f>TOTAIS!P15</f>
        <v>0</v>
      </c>
      <c r="K11" s="31">
        <f>TOTAIS!O15</f>
        <v>50</v>
      </c>
      <c r="L11" s="31">
        <f t="shared" si="1"/>
        <v>50</v>
      </c>
      <c r="M11" s="31">
        <v>0</v>
      </c>
      <c r="N11" s="31">
        <f t="shared" si="2"/>
        <v>0</v>
      </c>
      <c r="O11" s="39"/>
      <c r="P11" s="39"/>
    </row>
    <row r="12" spans="1:16" ht="15" customHeight="1">
      <c r="A12" s="56"/>
      <c r="B12" s="57"/>
      <c r="C12" s="58"/>
      <c r="D12" s="59"/>
      <c r="E12" s="53"/>
      <c r="F12" s="32"/>
      <c r="G12" s="60"/>
      <c r="H12" s="30" t="str">
        <f>TOTAIS!$A16</f>
        <v>UBER Transporte</v>
      </c>
      <c r="I12" s="31">
        <f t="shared" si="0"/>
        <v>0</v>
      </c>
      <c r="J12" s="39">
        <f>TOTAIS!P16</f>
        <v>0</v>
      </c>
      <c r="K12" s="31">
        <f>TOTAIS!O16</f>
        <v>10</v>
      </c>
      <c r="L12" s="31">
        <f t="shared" si="1"/>
        <v>10</v>
      </c>
      <c r="M12" s="31">
        <v>0</v>
      </c>
      <c r="N12" s="31">
        <f t="shared" si="2"/>
        <v>0</v>
      </c>
      <c r="O12" s="39"/>
      <c r="P12" s="39"/>
    </row>
    <row r="13" spans="1:16" ht="15" customHeight="1">
      <c r="A13" s="56"/>
      <c r="B13" s="57"/>
      <c r="C13" s="58"/>
      <c r="D13" s="59"/>
      <c r="E13" s="53"/>
      <c r="F13" s="32"/>
      <c r="G13" s="61"/>
      <c r="H13" s="30" t="str">
        <f>TOTAIS!$A17</f>
        <v>GLOVO</v>
      </c>
      <c r="I13" s="31">
        <f t="shared" si="0"/>
        <v>0</v>
      </c>
      <c r="J13" s="39">
        <f>TOTAIS!P17</f>
        <v>0</v>
      </c>
      <c r="K13" s="31">
        <f>TOTAIS!O17</f>
        <v>50</v>
      </c>
      <c r="L13" s="31">
        <f t="shared" si="1"/>
        <v>50</v>
      </c>
      <c r="M13" s="31">
        <v>0</v>
      </c>
      <c r="N13" s="31">
        <f t="shared" si="2"/>
        <v>0</v>
      </c>
      <c r="O13" s="39"/>
      <c r="P13" s="39"/>
    </row>
    <row r="14" spans="1:16" ht="15" customHeight="1">
      <c r="A14" s="56"/>
      <c r="B14" s="57"/>
      <c r="C14" s="58"/>
      <c r="D14" s="59"/>
      <c r="E14" s="53"/>
      <c r="F14" s="62"/>
      <c r="G14" s="63"/>
      <c r="H14" s="47" t="str">
        <f>TOTAIS!$A18</f>
        <v>Levantamento</v>
      </c>
      <c r="I14" s="31">
        <f t="shared" si="0"/>
        <v>0</v>
      </c>
      <c r="J14" s="39">
        <f>TOTAIS!P18</f>
        <v>0</v>
      </c>
      <c r="K14" s="31">
        <f>TOTAIS!O18</f>
        <v>10</v>
      </c>
      <c r="L14" s="31">
        <f t="shared" si="1"/>
        <v>10</v>
      </c>
      <c r="M14" s="31">
        <v>1</v>
      </c>
      <c r="N14" s="31">
        <f t="shared" si="2"/>
        <v>10</v>
      </c>
      <c r="O14" s="39"/>
      <c r="P14" s="39"/>
    </row>
    <row r="15" spans="1:16" ht="15" customHeight="1">
      <c r="A15" s="56"/>
      <c r="B15" s="57"/>
      <c r="C15" s="58"/>
      <c r="D15" s="59"/>
      <c r="E15" s="53"/>
      <c r="F15" s="32"/>
      <c r="G15" s="64"/>
      <c r="H15" s="30" t="str">
        <f>TOTAIS!$A19</f>
        <v>Empregada</v>
      </c>
      <c r="I15" s="31">
        <f t="shared" si="0"/>
        <v>0</v>
      </c>
      <c r="J15" s="39">
        <f>TOTAIS!P19</f>
        <v>30</v>
      </c>
      <c r="K15" s="31">
        <f>TOTAIS!O19</f>
        <v>30</v>
      </c>
      <c r="L15" s="31">
        <f t="shared" si="1"/>
        <v>30</v>
      </c>
      <c r="M15" s="31">
        <v>1</v>
      </c>
      <c r="N15" s="31">
        <f t="shared" si="2"/>
        <v>30</v>
      </c>
      <c r="O15" s="39"/>
      <c r="P15" s="39"/>
    </row>
    <row r="16" spans="1:16" ht="15" customHeight="1">
      <c r="A16" s="56"/>
      <c r="B16" s="57"/>
      <c r="C16" s="58"/>
      <c r="D16" s="59"/>
      <c r="E16" s="53"/>
      <c r="F16" s="62"/>
      <c r="G16" s="63"/>
      <c r="H16" s="47" t="str">
        <f>TOTAIS!$A20</f>
        <v>Outros</v>
      </c>
      <c r="I16" s="31">
        <f t="shared" si="0"/>
        <v>0</v>
      </c>
      <c r="J16" s="39">
        <f>TOTAIS!P20</f>
        <v>0</v>
      </c>
      <c r="K16" s="31">
        <f>TOTAIS!O20</f>
        <v>30</v>
      </c>
      <c r="L16" s="31">
        <f t="shared" si="1"/>
        <v>30</v>
      </c>
      <c r="M16" s="31">
        <v>0</v>
      </c>
      <c r="N16" s="31">
        <f t="shared" si="2"/>
        <v>0</v>
      </c>
      <c r="O16" s="32"/>
      <c r="P16" s="32"/>
    </row>
    <row r="17" spans="1:16" ht="15" customHeight="1">
      <c r="A17" s="56"/>
      <c r="B17" s="57"/>
      <c r="C17" s="58"/>
      <c r="D17" s="59"/>
      <c r="E17" s="53"/>
      <c r="F17" s="62"/>
      <c r="G17" s="63"/>
      <c r="H17" s="47" t="str">
        <f>TOTAIS!$A21</f>
        <v>Saude</v>
      </c>
      <c r="I17" s="31">
        <f t="shared" si="0"/>
        <v>0</v>
      </c>
      <c r="J17" s="39">
        <f>TOTAIS!P21</f>
        <v>0</v>
      </c>
      <c r="K17" s="31">
        <f>TOTAIS!O21</f>
        <v>30</v>
      </c>
      <c r="L17" s="31">
        <f t="shared" si="1"/>
        <v>30</v>
      </c>
      <c r="M17" s="31">
        <v>1</v>
      </c>
      <c r="N17" s="31">
        <f t="shared" si="2"/>
        <v>30</v>
      </c>
      <c r="O17" s="32"/>
      <c r="P17" s="32"/>
    </row>
    <row r="18" spans="1:16" ht="15" customHeight="1">
      <c r="A18" s="56"/>
      <c r="B18" s="57"/>
      <c r="C18" s="58"/>
      <c r="D18" s="59"/>
      <c r="E18" s="53"/>
      <c r="F18" s="62"/>
      <c r="G18" s="63"/>
      <c r="H18" s="47" t="str">
        <f>TOTAIS!$A22</f>
        <v>Alice</v>
      </c>
      <c r="I18" s="31">
        <f t="shared" si="0"/>
        <v>0</v>
      </c>
      <c r="J18" s="39">
        <f>TOTAIS!P22</f>
        <v>0</v>
      </c>
      <c r="K18" s="31">
        <f>TOTAIS!O22</f>
        <v>80</v>
      </c>
      <c r="L18" s="31">
        <f t="shared" si="1"/>
        <v>80</v>
      </c>
      <c r="M18" s="31">
        <v>1</v>
      </c>
      <c r="N18" s="31">
        <f t="shared" si="2"/>
        <v>80</v>
      </c>
      <c r="O18" s="32"/>
      <c r="P18" s="32"/>
    </row>
    <row r="19" spans="1:16" ht="15" customHeight="1">
      <c r="A19" s="56"/>
      <c r="B19" s="57"/>
      <c r="C19" s="58"/>
      <c r="D19" s="59"/>
      <c r="E19" s="53"/>
      <c r="F19" s="62"/>
      <c r="G19" s="63"/>
      <c r="H19" s="47" t="str">
        <f>TOTAIS!$A23</f>
        <v>Mensalidades</v>
      </c>
      <c r="I19" s="31">
        <f t="shared" si="0"/>
        <v>0</v>
      </c>
      <c r="J19" s="39">
        <f>TOTAIS!P23</f>
        <v>0</v>
      </c>
      <c r="K19" s="31">
        <f>TOTAIS!O23</f>
        <v>25</v>
      </c>
      <c r="L19" s="31">
        <f t="shared" si="1"/>
        <v>25</v>
      </c>
      <c r="M19" s="31">
        <v>1</v>
      </c>
      <c r="N19" s="31">
        <f t="shared" si="2"/>
        <v>25</v>
      </c>
      <c r="O19" s="32"/>
      <c r="P19" s="32"/>
    </row>
    <row r="20" spans="1:16" ht="15" customHeight="1">
      <c r="A20" s="56"/>
      <c r="B20" s="57"/>
      <c r="C20" s="58"/>
      <c r="D20" s="59"/>
      <c r="E20" s="53"/>
      <c r="F20" s="62"/>
      <c r="G20" s="63"/>
      <c r="H20" s="53"/>
      <c r="I20" s="32"/>
      <c r="J20" s="32"/>
      <c r="K20" s="32"/>
      <c r="L20" s="32"/>
      <c r="M20" s="32"/>
      <c r="N20" s="32"/>
      <c r="O20" s="32"/>
      <c r="P20" s="32"/>
    </row>
    <row r="21" spans="1:16" ht="15" customHeight="1">
      <c r="A21" s="56"/>
      <c r="B21" s="57"/>
      <c r="C21" s="58"/>
      <c r="D21" s="59"/>
      <c r="E21" s="53"/>
      <c r="F21" s="62"/>
      <c r="G21" s="63"/>
      <c r="H21" s="47" t="s">
        <v>35</v>
      </c>
      <c r="I21" s="31">
        <f>-SUMIF(G$3:G$121,H21,C$3:C$121)</f>
        <v>0</v>
      </c>
      <c r="J21" s="32"/>
      <c r="K21" s="32"/>
      <c r="L21" s="32"/>
      <c r="M21" s="32"/>
      <c r="N21" s="32"/>
      <c r="O21" s="32"/>
      <c r="P21" s="32"/>
    </row>
    <row r="22" spans="1:16" ht="15" customHeight="1">
      <c r="A22" s="56"/>
      <c r="B22" s="57"/>
      <c r="C22" s="58"/>
      <c r="D22" s="59"/>
      <c r="E22" s="53"/>
      <c r="F22" s="62"/>
      <c r="G22" s="63"/>
      <c r="H22" s="47" t="s">
        <v>36</v>
      </c>
      <c r="I22" s="31">
        <f>-SUMIF(G$3:G$121,H22,C$3:C$121)</f>
        <v>0</v>
      </c>
      <c r="J22" s="32"/>
      <c r="K22" s="32"/>
      <c r="L22" s="32"/>
      <c r="M22" s="65"/>
      <c r="N22" s="65"/>
      <c r="O22" s="32"/>
      <c r="P22" s="32"/>
    </row>
    <row r="23" spans="1:16" ht="15" customHeight="1">
      <c r="A23" s="56"/>
      <c r="B23" s="57"/>
      <c r="C23" s="58"/>
      <c r="D23" s="59"/>
      <c r="E23" s="53"/>
      <c r="F23" s="62"/>
      <c r="G23" s="63"/>
      <c r="H23" s="53"/>
      <c r="I23" s="32"/>
      <c r="J23" s="32"/>
      <c r="K23" s="32"/>
      <c r="L23" s="32"/>
      <c r="M23" s="32"/>
      <c r="N23" s="32"/>
      <c r="O23" s="32"/>
      <c r="P23" s="32"/>
    </row>
    <row r="24" spans="1:16" ht="15" customHeight="1">
      <c r="A24" s="56"/>
      <c r="B24" s="57"/>
      <c r="C24" s="58"/>
      <c r="D24" s="59"/>
      <c r="E24" s="53"/>
      <c r="F24" s="62"/>
      <c r="G24" s="63"/>
      <c r="H24" s="53"/>
      <c r="I24" s="32"/>
      <c r="J24" s="32"/>
      <c r="K24" s="32"/>
      <c r="L24" s="32"/>
      <c r="M24" s="32"/>
      <c r="N24" s="32"/>
      <c r="O24" s="32"/>
      <c r="P24" s="32"/>
    </row>
    <row r="25" spans="1:16" ht="15" customHeight="1">
      <c r="A25" s="56"/>
      <c r="B25" s="57"/>
      <c r="C25" s="58"/>
      <c r="D25" s="59"/>
      <c r="E25" s="53"/>
      <c r="F25" s="62"/>
      <c r="G25" s="63"/>
      <c r="H25" s="47" t="s">
        <v>38</v>
      </c>
      <c r="I25" s="31">
        <f>-SUMIF(G$3:G$121,H25,C$3:C$121)</f>
        <v>0</v>
      </c>
      <c r="J25" s="32"/>
      <c r="K25" s="32"/>
      <c r="L25" s="31">
        <f>-N25+I25</f>
        <v>-775</v>
      </c>
      <c r="M25" s="32"/>
      <c r="N25" s="31">
        <f>SUM(N6:N19)</f>
        <v>775</v>
      </c>
      <c r="O25" s="32"/>
      <c r="P25" s="32"/>
    </row>
    <row r="26" spans="1:16" ht="15" customHeight="1">
      <c r="A26" s="56"/>
      <c r="B26" s="57"/>
      <c r="C26" s="58"/>
      <c r="D26" s="59"/>
      <c r="E26" s="53"/>
      <c r="F26" s="32"/>
      <c r="G26" s="66"/>
      <c r="H26" s="30" t="s">
        <v>39</v>
      </c>
      <c r="I26" s="31">
        <f>-SUMIF(G$3:G$121,H26,C$3:C$121)</f>
        <v>0</v>
      </c>
      <c r="J26" s="32"/>
      <c r="K26" s="32"/>
      <c r="L26" s="32"/>
      <c r="M26" s="32"/>
      <c r="N26" s="32"/>
      <c r="O26" s="32"/>
      <c r="P26" s="32"/>
    </row>
    <row r="27" spans="1:16" ht="15" customHeight="1">
      <c r="A27" s="56"/>
      <c r="B27" s="57"/>
      <c r="C27" s="58"/>
      <c r="D27" s="59"/>
      <c r="E27" s="53"/>
      <c r="F27" s="32"/>
      <c r="G27" s="60"/>
      <c r="H27" s="30" t="s">
        <v>40</v>
      </c>
      <c r="I27" s="31">
        <f>SUMIF(G$3:G$95,H27,C$3:C$95)</f>
        <v>0</v>
      </c>
      <c r="J27" s="32"/>
      <c r="K27" s="31">
        <f>TOTAIS!O42</f>
        <v>0</v>
      </c>
      <c r="L27" s="32"/>
      <c r="M27" s="32"/>
      <c r="N27" s="32"/>
      <c r="O27" s="32"/>
      <c r="P27" s="32"/>
    </row>
    <row r="28" spans="1:16" ht="15" customHeight="1">
      <c r="A28" s="56"/>
      <c r="B28" s="57"/>
      <c r="C28" s="58"/>
      <c r="D28" s="59"/>
      <c r="E28" s="53"/>
      <c r="F28" s="32"/>
      <c r="G28" s="61"/>
      <c r="H28" s="30" t="s">
        <v>41</v>
      </c>
      <c r="I28" s="31">
        <f>SUMIF(G$3:G$95,H28,C$3:C$95)</f>
        <v>0</v>
      </c>
      <c r="J28" s="32"/>
      <c r="K28" s="31">
        <f>TOTAIS!O43</f>
        <v>0</v>
      </c>
      <c r="L28" s="32"/>
      <c r="M28" s="32"/>
      <c r="N28" s="32"/>
      <c r="O28" s="32"/>
      <c r="P28" s="32"/>
    </row>
    <row r="29" spans="1:16" ht="15" customHeight="1">
      <c r="A29" s="56"/>
      <c r="B29" s="57"/>
      <c r="C29" s="58"/>
      <c r="D29" s="59"/>
      <c r="E29" s="53"/>
      <c r="F29" s="62"/>
      <c r="G29" s="63"/>
      <c r="H29" s="47" t="s">
        <v>67</v>
      </c>
      <c r="I29" s="31">
        <f>I27+I28</f>
        <v>0</v>
      </c>
      <c r="J29" s="31">
        <f>J27+J28</f>
        <v>0</v>
      </c>
      <c r="K29" s="31">
        <f>TOTAIS!O45</f>
        <v>0</v>
      </c>
      <c r="L29" s="32"/>
      <c r="M29" s="32"/>
      <c r="N29" s="32"/>
      <c r="O29" s="32"/>
      <c r="P29" s="32"/>
    </row>
    <row r="30" spans="1:16" ht="15" customHeight="1">
      <c r="A30" s="56"/>
      <c r="B30" s="57"/>
      <c r="C30" s="58"/>
      <c r="D30" s="59"/>
      <c r="E30" s="53"/>
      <c r="F30" s="62"/>
      <c r="G30" s="63"/>
      <c r="H30" s="53"/>
      <c r="I30" s="32"/>
      <c r="J30" s="32"/>
      <c r="K30" s="65"/>
      <c r="L30" s="32"/>
      <c r="M30" s="32"/>
      <c r="N30" s="32"/>
      <c r="O30" s="32"/>
      <c r="P30" s="32"/>
    </row>
    <row r="31" spans="1:16" ht="15" customHeight="1">
      <c r="A31" s="56"/>
      <c r="B31" s="57"/>
      <c r="C31" s="58"/>
      <c r="D31" s="59"/>
      <c r="E31" s="53"/>
      <c r="F31" s="62"/>
      <c r="G31" s="63"/>
      <c r="H31" s="53"/>
      <c r="I31" s="32"/>
      <c r="J31" s="32"/>
      <c r="K31" s="67"/>
      <c r="L31" s="32"/>
      <c r="M31" s="32"/>
      <c r="N31" s="32"/>
      <c r="O31" s="32"/>
      <c r="P31" s="32"/>
    </row>
    <row r="32" spans="1:16" ht="15" customHeight="1">
      <c r="A32" s="56"/>
      <c r="B32" s="57"/>
      <c r="C32" s="58"/>
      <c r="D32" s="59"/>
      <c r="E32" s="53"/>
      <c r="F32" s="62"/>
      <c r="G32" s="63"/>
      <c r="H32" s="53"/>
      <c r="I32" s="32"/>
      <c r="J32" s="32"/>
      <c r="K32" s="67"/>
      <c r="L32" s="32"/>
      <c r="M32" s="32"/>
      <c r="N32" s="32"/>
      <c r="O32" s="32"/>
      <c r="P32" s="32"/>
    </row>
    <row r="33" spans="1:16" ht="15" customHeight="1">
      <c r="A33" s="56"/>
      <c r="B33" s="57"/>
      <c r="C33" s="58"/>
      <c r="D33" s="59"/>
      <c r="E33" s="53"/>
      <c r="F33" s="62"/>
      <c r="G33" s="63"/>
      <c r="H33" s="53"/>
      <c r="I33" s="32"/>
      <c r="J33" s="32"/>
      <c r="K33" s="67"/>
      <c r="L33" s="32"/>
      <c r="M33" s="32"/>
      <c r="N33" s="32"/>
      <c r="O33" s="32"/>
      <c r="P33" s="32"/>
    </row>
    <row r="34" spans="1:16" ht="15" customHeight="1">
      <c r="A34" s="56"/>
      <c r="B34" s="57"/>
      <c r="C34" s="58"/>
      <c r="D34" s="59"/>
      <c r="E34" s="53"/>
      <c r="F34" s="62"/>
      <c r="G34" s="63"/>
      <c r="H34" s="53"/>
      <c r="I34" s="32"/>
      <c r="J34" s="32"/>
      <c r="K34" s="67"/>
      <c r="L34" s="32"/>
      <c r="M34" s="32"/>
      <c r="N34" s="32"/>
      <c r="O34" s="32"/>
      <c r="P34" s="32"/>
    </row>
    <row r="35" spans="1:16" ht="15" customHeight="1">
      <c r="A35" s="56"/>
      <c r="B35" s="57"/>
      <c r="C35" s="58"/>
      <c r="D35" s="59"/>
      <c r="E35" s="53"/>
      <c r="F35" s="62"/>
      <c r="G35" s="63"/>
      <c r="H35" s="53"/>
      <c r="I35" s="32"/>
      <c r="J35" s="32"/>
      <c r="K35" s="32"/>
      <c r="L35" s="32"/>
      <c r="M35" s="32"/>
      <c r="N35" s="32"/>
      <c r="O35" s="32"/>
      <c r="P35" s="32"/>
    </row>
    <row r="36" spans="1:16" ht="15" customHeight="1">
      <c r="A36" s="56"/>
      <c r="B36" s="57"/>
      <c r="C36" s="58"/>
      <c r="D36" s="59"/>
      <c r="E36" s="53"/>
      <c r="F36" s="62"/>
      <c r="G36" s="63"/>
      <c r="H36" s="53"/>
      <c r="I36" s="32"/>
      <c r="J36" s="32"/>
      <c r="K36" s="32"/>
      <c r="L36" s="32"/>
      <c r="M36" s="32"/>
      <c r="N36" s="32"/>
      <c r="O36" s="32"/>
      <c r="P36" s="32"/>
    </row>
    <row r="37" spans="1:16" ht="15" customHeight="1">
      <c r="A37" s="56"/>
      <c r="B37" s="57"/>
      <c r="C37" s="58"/>
      <c r="D37" s="59"/>
      <c r="E37" s="53"/>
      <c r="F37" s="62"/>
      <c r="G37" s="63"/>
      <c r="H37" s="53"/>
      <c r="I37" s="32"/>
      <c r="J37" s="32"/>
      <c r="K37" s="32"/>
      <c r="L37" s="32"/>
      <c r="M37" s="32"/>
      <c r="N37" s="32"/>
      <c r="O37" s="32"/>
      <c r="P37" s="32"/>
    </row>
    <row r="38" spans="1:16" ht="15" customHeight="1">
      <c r="A38" s="56"/>
      <c r="B38" s="57"/>
      <c r="C38" s="58"/>
      <c r="D38" s="59"/>
      <c r="E38" s="53"/>
      <c r="F38" s="62"/>
      <c r="G38" s="63"/>
      <c r="H38" s="53"/>
      <c r="I38" s="32"/>
      <c r="J38" s="32"/>
      <c r="K38" s="32"/>
      <c r="L38" s="32"/>
      <c r="M38" s="32"/>
      <c r="N38" s="32"/>
      <c r="O38" s="32"/>
      <c r="P38" s="32"/>
    </row>
    <row r="39" spans="1:16" ht="15" customHeight="1">
      <c r="A39" s="56"/>
      <c r="B39" s="57"/>
      <c r="C39" s="58"/>
      <c r="D39" s="59"/>
      <c r="E39" s="53"/>
      <c r="F39" s="62"/>
      <c r="G39" s="63"/>
      <c r="H39" s="53"/>
      <c r="I39" s="32"/>
      <c r="J39" s="32"/>
      <c r="K39" s="32"/>
      <c r="L39" s="32"/>
      <c r="M39" s="32"/>
      <c r="N39" s="32"/>
      <c r="O39" s="32"/>
      <c r="P39" s="32"/>
    </row>
    <row r="40" spans="1:16" ht="15" customHeight="1">
      <c r="A40" s="56"/>
      <c r="B40" s="57"/>
      <c r="C40" s="58"/>
      <c r="D40" s="59"/>
      <c r="E40" s="53"/>
      <c r="F40" s="62"/>
      <c r="G40" s="63"/>
      <c r="H40" s="53"/>
      <c r="I40" s="32"/>
      <c r="J40" s="32"/>
      <c r="K40" s="32"/>
      <c r="L40" s="32"/>
      <c r="M40" s="32"/>
      <c r="N40" s="32"/>
      <c r="O40" s="32"/>
      <c r="P40" s="32"/>
    </row>
    <row r="41" spans="1:16" ht="15" customHeight="1">
      <c r="A41" s="56"/>
      <c r="B41" s="57"/>
      <c r="C41" s="58"/>
      <c r="D41" s="59"/>
      <c r="E41" s="53"/>
      <c r="F41" s="62"/>
      <c r="G41" s="63"/>
      <c r="H41" s="53"/>
      <c r="I41" s="32"/>
      <c r="J41" s="32"/>
      <c r="K41" s="32"/>
      <c r="L41" s="32"/>
      <c r="M41" s="32"/>
      <c r="N41" s="32"/>
      <c r="O41" s="32"/>
      <c r="P41" s="32"/>
    </row>
    <row r="42" spans="1:16" ht="15" customHeight="1">
      <c r="A42" s="56"/>
      <c r="B42" s="57"/>
      <c r="C42" s="58"/>
      <c r="D42" s="59"/>
      <c r="E42" s="53"/>
      <c r="F42" s="62"/>
      <c r="G42" s="63"/>
      <c r="H42" s="68"/>
      <c r="I42" s="32"/>
      <c r="J42" s="32"/>
      <c r="K42" s="32"/>
      <c r="L42" s="32"/>
      <c r="M42" s="32"/>
      <c r="N42" s="32"/>
      <c r="O42" s="32"/>
      <c r="P42" s="32"/>
    </row>
    <row r="43" spans="1:16" ht="15" customHeight="1">
      <c r="A43" s="56"/>
      <c r="B43" s="57"/>
      <c r="C43" s="58"/>
      <c r="D43" s="59"/>
      <c r="E43" s="53"/>
      <c r="F43" s="62"/>
      <c r="G43" s="63"/>
      <c r="H43" s="68"/>
      <c r="I43" s="32"/>
      <c r="J43" s="32"/>
      <c r="K43" s="32"/>
      <c r="L43" s="32"/>
      <c r="M43" s="32"/>
      <c r="N43" s="32"/>
      <c r="O43" s="32"/>
      <c r="P43" s="32"/>
    </row>
    <row r="44" spans="1:16" ht="15" customHeight="1">
      <c r="A44" s="56"/>
      <c r="B44" s="57"/>
      <c r="C44" s="58"/>
      <c r="D44" s="59"/>
      <c r="E44" s="53"/>
      <c r="F44" s="32"/>
      <c r="G44" s="66"/>
      <c r="H44" s="65"/>
      <c r="I44" s="32"/>
      <c r="J44" s="32"/>
      <c r="K44" s="32"/>
      <c r="L44" s="32"/>
      <c r="M44" s="32"/>
      <c r="N44" s="32"/>
      <c r="O44" s="32"/>
      <c r="P44" s="32"/>
    </row>
    <row r="45" spans="1:16" ht="15" customHeight="1">
      <c r="A45" s="56"/>
      <c r="B45" s="57"/>
      <c r="C45" s="58"/>
      <c r="D45" s="59"/>
      <c r="E45" s="53"/>
      <c r="F45" s="32"/>
      <c r="G45" s="60"/>
      <c r="H45" s="65"/>
      <c r="I45" s="32"/>
      <c r="J45" s="32"/>
      <c r="K45" s="32"/>
      <c r="L45" s="32"/>
      <c r="M45" s="32"/>
      <c r="N45" s="32"/>
      <c r="O45" s="32"/>
      <c r="P45" s="32"/>
    </row>
    <row r="46" spans="1:16" ht="15" customHeight="1">
      <c r="A46" s="56"/>
      <c r="B46" s="57"/>
      <c r="C46" s="58"/>
      <c r="D46" s="59"/>
      <c r="E46" s="53"/>
      <c r="F46" s="32"/>
      <c r="G46" s="60"/>
      <c r="H46" s="65"/>
      <c r="I46" s="32"/>
      <c r="J46" s="32"/>
      <c r="K46" s="32"/>
      <c r="L46" s="32"/>
      <c r="M46" s="32"/>
      <c r="N46" s="32"/>
      <c r="O46" s="32"/>
      <c r="P46" s="32"/>
    </row>
    <row r="47" spans="1:16" ht="15" customHeight="1">
      <c r="A47" s="56"/>
      <c r="B47" s="57"/>
      <c r="C47" s="58"/>
      <c r="D47" s="59"/>
      <c r="E47" s="53"/>
      <c r="F47" s="32"/>
      <c r="G47" s="60"/>
      <c r="H47" s="65"/>
      <c r="I47" s="32"/>
      <c r="J47" s="32"/>
      <c r="K47" s="32"/>
      <c r="L47" s="32"/>
      <c r="M47" s="32"/>
      <c r="N47" s="32"/>
      <c r="O47" s="32"/>
      <c r="P47" s="32"/>
    </row>
    <row r="48" spans="1:16" ht="15" customHeight="1">
      <c r="A48" s="56"/>
      <c r="B48" s="57"/>
      <c r="C48" s="58"/>
      <c r="D48" s="59"/>
      <c r="E48" s="53"/>
      <c r="F48" s="32"/>
      <c r="G48" s="61"/>
      <c r="H48" s="65"/>
      <c r="I48" s="32"/>
      <c r="J48" s="32"/>
      <c r="K48" s="32"/>
      <c r="L48" s="32"/>
      <c r="M48" s="32"/>
      <c r="N48" s="32"/>
      <c r="O48" s="32"/>
      <c r="P48" s="32"/>
    </row>
    <row r="49" spans="1:16" ht="15" customHeight="1">
      <c r="A49" s="56"/>
      <c r="B49" s="57"/>
      <c r="C49" s="58"/>
      <c r="D49" s="59"/>
      <c r="E49" s="53"/>
      <c r="F49" s="62"/>
      <c r="G49" s="69"/>
      <c r="H49" s="68"/>
      <c r="I49" s="32"/>
      <c r="J49" s="32"/>
      <c r="K49" s="32"/>
      <c r="L49" s="32"/>
      <c r="M49" s="32"/>
      <c r="N49" s="32"/>
      <c r="O49" s="32"/>
      <c r="P49" s="32"/>
    </row>
    <row r="50" spans="1:16" ht="15" customHeight="1">
      <c r="A50" s="56"/>
      <c r="B50" s="57"/>
      <c r="C50" s="58"/>
      <c r="D50" s="59"/>
      <c r="E50" s="53"/>
      <c r="F50" s="62"/>
      <c r="G50" s="69"/>
      <c r="H50" s="68"/>
      <c r="I50" s="32"/>
      <c r="J50" s="32"/>
      <c r="K50" s="32"/>
      <c r="L50" s="32"/>
      <c r="M50" s="32"/>
      <c r="N50" s="32"/>
      <c r="O50" s="32"/>
      <c r="P50" s="32"/>
    </row>
    <row r="51" spans="1:16" ht="15" customHeight="1">
      <c r="A51" s="56"/>
      <c r="B51" s="57"/>
      <c r="C51" s="58"/>
      <c r="D51" s="59"/>
      <c r="E51" s="53"/>
      <c r="F51" s="62"/>
      <c r="G51" s="69"/>
      <c r="H51" s="68"/>
      <c r="I51" s="32"/>
      <c r="J51" s="32"/>
      <c r="K51" s="32"/>
      <c r="L51" s="32"/>
      <c r="M51" s="32"/>
      <c r="N51" s="32"/>
      <c r="O51" s="32"/>
      <c r="P51" s="32"/>
    </row>
    <row r="52" spans="1:16" ht="15" customHeight="1">
      <c r="A52" s="56"/>
      <c r="B52" s="57"/>
      <c r="C52" s="58"/>
      <c r="D52" s="59"/>
      <c r="E52" s="53"/>
      <c r="F52" s="62"/>
      <c r="G52" s="69"/>
      <c r="H52" s="68"/>
      <c r="I52" s="32"/>
      <c r="J52" s="32"/>
      <c r="K52" s="32"/>
      <c r="L52" s="32"/>
      <c r="M52" s="32"/>
      <c r="N52" s="32"/>
      <c r="O52" s="32"/>
      <c r="P52" s="32"/>
    </row>
    <row r="53" spans="1:16" ht="15" customHeight="1">
      <c r="A53" s="56"/>
      <c r="B53" s="57"/>
      <c r="C53" s="58"/>
      <c r="D53" s="59"/>
      <c r="E53" s="53"/>
      <c r="F53" s="62"/>
      <c r="G53" s="69"/>
      <c r="H53" s="68"/>
      <c r="I53" s="32"/>
      <c r="J53" s="32"/>
      <c r="K53" s="32"/>
      <c r="L53" s="32"/>
      <c r="M53" s="32"/>
      <c r="N53" s="32"/>
      <c r="O53" s="32"/>
      <c r="P53" s="32"/>
    </row>
    <row r="54" spans="1:16" ht="15" customHeight="1">
      <c r="A54" s="56"/>
      <c r="B54" s="57"/>
      <c r="C54" s="58"/>
      <c r="D54" s="59"/>
      <c r="E54" s="53"/>
      <c r="F54" s="62"/>
      <c r="G54" s="69"/>
      <c r="H54" s="68"/>
      <c r="I54" s="32"/>
      <c r="J54" s="32"/>
      <c r="K54" s="32"/>
      <c r="L54" s="32"/>
      <c r="M54" s="32"/>
      <c r="N54" s="32"/>
      <c r="O54" s="32"/>
      <c r="P54" s="32"/>
    </row>
    <row r="55" spans="1:16" ht="15" customHeight="1">
      <c r="A55" s="56"/>
      <c r="B55" s="57"/>
      <c r="C55" s="58"/>
      <c r="D55" s="59"/>
      <c r="E55" s="53"/>
      <c r="F55" s="32"/>
      <c r="G55" s="64"/>
      <c r="H55" s="65"/>
      <c r="I55" s="32"/>
      <c r="J55" s="32"/>
      <c r="K55" s="32"/>
      <c r="L55" s="32"/>
      <c r="M55" s="32"/>
      <c r="N55" s="32"/>
      <c r="O55" s="32"/>
      <c r="P55" s="32"/>
    </row>
    <row r="56" spans="1:16" ht="15" customHeight="1">
      <c r="A56" s="56"/>
      <c r="B56" s="57"/>
      <c r="C56" s="58"/>
      <c r="D56" s="59"/>
      <c r="E56" s="53"/>
      <c r="F56" s="62"/>
      <c r="G56" s="69"/>
      <c r="H56" s="68"/>
      <c r="I56" s="32"/>
      <c r="J56" s="32"/>
      <c r="K56" s="32"/>
      <c r="L56" s="32"/>
      <c r="M56" s="32"/>
      <c r="N56" s="32"/>
      <c r="O56" s="32"/>
      <c r="P56" s="32"/>
    </row>
    <row r="57" spans="1:16" ht="15" customHeight="1">
      <c r="A57" s="56"/>
      <c r="B57" s="57"/>
      <c r="C57" s="58"/>
      <c r="D57" s="59"/>
      <c r="E57" s="53"/>
      <c r="F57" s="62"/>
      <c r="G57" s="69"/>
      <c r="H57" s="68"/>
      <c r="I57" s="32"/>
      <c r="J57" s="32"/>
      <c r="K57" s="32"/>
      <c r="L57" s="32"/>
      <c r="M57" s="32"/>
      <c r="N57" s="32"/>
      <c r="O57" s="32"/>
      <c r="P57" s="32"/>
    </row>
    <row r="58" spans="1:16" ht="15" customHeight="1">
      <c r="A58" s="56"/>
      <c r="B58" s="57"/>
      <c r="C58" s="58"/>
      <c r="D58" s="59"/>
      <c r="E58" s="53"/>
      <c r="F58" s="62"/>
      <c r="G58" s="69"/>
      <c r="H58" s="68"/>
      <c r="I58" s="32"/>
      <c r="J58" s="32"/>
      <c r="K58" s="32"/>
      <c r="L58" s="32"/>
      <c r="M58" s="32"/>
      <c r="N58" s="32"/>
      <c r="O58" s="32"/>
      <c r="P58" s="32"/>
    </row>
    <row r="59" spans="1:16" ht="15" customHeight="1">
      <c r="A59" s="56"/>
      <c r="B59" s="57"/>
      <c r="C59" s="58"/>
      <c r="D59" s="59"/>
      <c r="E59" s="53"/>
      <c r="F59" s="62"/>
      <c r="G59" s="69"/>
      <c r="H59" s="68"/>
      <c r="I59" s="32"/>
      <c r="J59" s="32"/>
      <c r="K59" s="32"/>
      <c r="L59" s="32"/>
      <c r="M59" s="32"/>
      <c r="N59" s="32"/>
      <c r="O59" s="32"/>
      <c r="P59" s="32"/>
    </row>
    <row r="60" spans="1:16" ht="15" customHeight="1">
      <c r="A60" s="56"/>
      <c r="B60" s="57"/>
      <c r="C60" s="58"/>
      <c r="D60" s="59"/>
      <c r="E60" s="53"/>
      <c r="F60" s="62"/>
      <c r="G60" s="69"/>
      <c r="H60" s="68"/>
      <c r="I60" s="32"/>
      <c r="J60" s="32"/>
      <c r="K60" s="32"/>
      <c r="L60" s="32"/>
      <c r="M60" s="32"/>
      <c r="N60" s="32"/>
      <c r="O60" s="32"/>
      <c r="P60" s="32"/>
    </row>
    <row r="61" spans="1:16" ht="15" customHeight="1">
      <c r="A61" s="56"/>
      <c r="B61" s="57"/>
      <c r="C61" s="58"/>
      <c r="D61" s="59"/>
      <c r="E61" s="53"/>
      <c r="F61" s="62"/>
      <c r="G61" s="69"/>
      <c r="H61" s="68"/>
      <c r="I61" s="32"/>
      <c r="J61" s="32"/>
      <c r="K61" s="32"/>
      <c r="L61" s="32"/>
      <c r="M61" s="32"/>
      <c r="N61" s="32"/>
      <c r="O61" s="32"/>
      <c r="P61" s="32"/>
    </row>
    <row r="62" spans="1:16" ht="15" customHeight="1">
      <c r="A62" s="56"/>
      <c r="B62" s="57"/>
      <c r="C62" s="58"/>
      <c r="D62" s="59"/>
      <c r="E62" s="53"/>
      <c r="F62" s="32"/>
      <c r="G62" s="66"/>
      <c r="H62" s="65"/>
      <c r="I62" s="32"/>
      <c r="J62" s="32"/>
      <c r="K62" s="32"/>
      <c r="L62" s="32"/>
      <c r="M62" s="32"/>
      <c r="N62" s="32"/>
      <c r="O62" s="32"/>
      <c r="P62" s="32"/>
    </row>
    <row r="63" spans="1:16" ht="15" customHeight="1">
      <c r="A63" s="56"/>
      <c r="B63" s="57"/>
      <c r="C63" s="58"/>
      <c r="D63" s="59"/>
      <c r="E63" s="53"/>
      <c r="F63" s="32"/>
      <c r="G63" s="61"/>
      <c r="H63" s="65"/>
      <c r="I63" s="32"/>
      <c r="J63" s="32"/>
      <c r="K63" s="32"/>
      <c r="L63" s="32"/>
      <c r="M63" s="32"/>
      <c r="N63" s="32"/>
      <c r="O63" s="32"/>
      <c r="P63" s="32"/>
    </row>
    <row r="64" spans="1:16" ht="15" customHeight="1">
      <c r="A64" s="56"/>
      <c r="B64" s="57"/>
      <c r="C64" s="58"/>
      <c r="D64" s="59"/>
      <c r="E64" s="53"/>
      <c r="F64" s="62"/>
      <c r="G64" s="69"/>
      <c r="H64" s="68"/>
      <c r="I64" s="32"/>
      <c r="J64" s="32"/>
      <c r="K64" s="32"/>
      <c r="L64" s="32"/>
      <c r="M64" s="32"/>
      <c r="N64" s="32"/>
      <c r="O64" s="32"/>
      <c r="P64" s="32"/>
    </row>
    <row r="65" spans="1:16" ht="15" customHeight="1">
      <c r="A65" s="56"/>
      <c r="B65" s="57"/>
      <c r="C65" s="70"/>
      <c r="D65" s="98"/>
      <c r="E65" s="99"/>
      <c r="F65" s="99"/>
      <c r="G65" s="66"/>
      <c r="H65" s="100"/>
      <c r="I65" s="100"/>
      <c r="J65" s="100"/>
      <c r="K65" s="100"/>
      <c r="L65" s="100"/>
      <c r="M65" s="32"/>
      <c r="N65" s="32"/>
      <c r="O65" s="32"/>
      <c r="P65" s="32"/>
    </row>
    <row r="66" spans="1:16" ht="15" customHeight="1">
      <c r="A66" s="56"/>
      <c r="B66" s="57"/>
      <c r="C66" s="70"/>
      <c r="D66" s="97"/>
      <c r="E66" s="99"/>
      <c r="F66" s="99"/>
      <c r="G66" s="61"/>
      <c r="H66" s="100"/>
      <c r="I66" s="100"/>
      <c r="J66" s="100"/>
      <c r="K66" s="100"/>
      <c r="L66" s="100"/>
      <c r="M66" s="32"/>
      <c r="N66" s="32"/>
      <c r="O66" s="32"/>
      <c r="P66" s="32"/>
    </row>
    <row r="67" spans="1:16" ht="15" customHeight="1">
      <c r="A67" s="56"/>
      <c r="B67" s="57"/>
      <c r="C67" s="70"/>
      <c r="D67" s="97"/>
      <c r="E67" s="99"/>
      <c r="F67" s="62"/>
      <c r="G67" s="63"/>
      <c r="H67" s="102"/>
      <c r="I67" s="100"/>
      <c r="J67" s="100"/>
      <c r="K67" s="100"/>
      <c r="L67" s="100"/>
      <c r="M67" s="32"/>
      <c r="N67" s="32"/>
      <c r="O67" s="32"/>
      <c r="P67" s="32"/>
    </row>
    <row r="68" spans="1:16" ht="15" customHeight="1">
      <c r="A68" s="56"/>
      <c r="B68" s="57"/>
      <c r="C68" s="70"/>
      <c r="D68" s="97"/>
      <c r="E68" s="99"/>
      <c r="F68" s="32"/>
      <c r="G68" s="66"/>
      <c r="H68" s="100"/>
      <c r="I68" s="100"/>
      <c r="J68" s="100"/>
      <c r="K68" s="100"/>
      <c r="L68" s="100"/>
      <c r="M68" s="32"/>
      <c r="N68" s="32"/>
      <c r="O68" s="32"/>
      <c r="P68" s="32"/>
    </row>
    <row r="69" spans="1:16" ht="15" customHeight="1">
      <c r="A69" s="56"/>
      <c r="B69" s="57"/>
      <c r="C69" s="70"/>
      <c r="D69" s="97"/>
      <c r="E69" s="99"/>
      <c r="F69" s="32"/>
      <c r="G69" s="60"/>
      <c r="H69" s="100"/>
      <c r="I69" s="100"/>
      <c r="J69" s="100"/>
      <c r="K69" s="100"/>
      <c r="L69" s="100"/>
      <c r="M69" s="32"/>
      <c r="N69" s="32"/>
      <c r="O69" s="32"/>
      <c r="P69" s="32"/>
    </row>
    <row r="70" spans="1:16" ht="15" customHeight="1">
      <c r="A70" s="56"/>
      <c r="B70" s="57"/>
      <c r="C70" s="70"/>
      <c r="D70" s="97"/>
      <c r="E70" s="99"/>
      <c r="F70" s="99"/>
      <c r="G70" s="60"/>
      <c r="H70" s="100"/>
      <c r="I70" s="100"/>
      <c r="J70" s="100"/>
      <c r="K70" s="100"/>
      <c r="L70" s="100"/>
      <c r="M70" s="32"/>
      <c r="N70" s="32"/>
      <c r="O70" s="32"/>
      <c r="P70" s="32"/>
    </row>
    <row r="71" spans="1:16" ht="15" customHeight="1">
      <c r="A71" s="56"/>
      <c r="B71" s="57"/>
      <c r="C71" s="70"/>
      <c r="D71" s="97"/>
      <c r="E71" s="99"/>
      <c r="F71" s="32"/>
      <c r="G71" s="60"/>
      <c r="H71" s="100"/>
      <c r="I71" s="100"/>
      <c r="J71" s="100"/>
      <c r="K71" s="100"/>
      <c r="L71" s="100"/>
      <c r="M71" s="32"/>
      <c r="N71" s="32"/>
      <c r="O71" s="32"/>
      <c r="P71" s="32"/>
    </row>
    <row r="72" spans="1:16" ht="15" customHeight="1">
      <c r="A72" s="56"/>
      <c r="B72" s="57"/>
      <c r="C72" s="70"/>
      <c r="D72" s="97"/>
      <c r="E72" s="32"/>
      <c r="F72" s="32"/>
      <c r="G72" s="61"/>
      <c r="H72" s="100"/>
      <c r="I72" s="100"/>
      <c r="J72" s="100"/>
      <c r="K72" s="100"/>
      <c r="L72" s="100"/>
      <c r="M72" s="32"/>
      <c r="N72" s="32"/>
      <c r="O72" s="32"/>
      <c r="P72" s="32"/>
    </row>
    <row r="73" spans="1:16" ht="15" customHeight="1">
      <c r="A73" s="56"/>
      <c r="B73" s="57"/>
      <c r="C73" s="70"/>
      <c r="D73" s="97"/>
      <c r="E73" s="32"/>
      <c r="F73" s="62"/>
      <c r="G73" s="63"/>
      <c r="H73" s="102"/>
      <c r="I73" s="100"/>
      <c r="J73" s="100"/>
      <c r="K73" s="100"/>
      <c r="L73" s="100"/>
      <c r="M73" s="32"/>
      <c r="N73" s="32"/>
      <c r="O73" s="32"/>
      <c r="P73" s="32"/>
    </row>
    <row r="74" spans="1:16" ht="15" customHeight="1">
      <c r="A74" s="56"/>
      <c r="B74" s="57"/>
      <c r="C74" s="70"/>
      <c r="D74" s="97"/>
      <c r="E74" s="32"/>
      <c r="F74" s="62"/>
      <c r="G74" s="63"/>
      <c r="H74" s="102"/>
      <c r="I74" s="100"/>
      <c r="J74" s="100"/>
      <c r="K74" s="100"/>
      <c r="L74" s="100"/>
      <c r="M74" s="32"/>
      <c r="N74" s="32"/>
      <c r="O74" s="32"/>
      <c r="P74" s="32"/>
    </row>
    <row r="75" spans="1:16" ht="15" customHeight="1">
      <c r="A75" s="56"/>
      <c r="B75" s="57"/>
      <c r="C75" s="70"/>
      <c r="D75" s="97"/>
      <c r="E75" s="32"/>
      <c r="F75" s="32"/>
      <c r="G75" s="66"/>
      <c r="H75" s="100"/>
      <c r="I75" s="100"/>
      <c r="J75" s="100"/>
      <c r="K75" s="100"/>
      <c r="L75" s="100"/>
      <c r="M75" s="32"/>
      <c r="N75" s="32"/>
      <c r="O75" s="32"/>
      <c r="P75" s="32"/>
    </row>
    <row r="76" spans="1:16" ht="15" customHeight="1">
      <c r="A76" s="56"/>
      <c r="B76" s="57"/>
      <c r="C76" s="70"/>
      <c r="D76" s="97"/>
      <c r="E76" s="32"/>
      <c r="F76" s="32"/>
      <c r="G76" s="60"/>
      <c r="H76" s="100"/>
      <c r="I76" s="100"/>
      <c r="J76" s="100"/>
      <c r="K76" s="100"/>
      <c r="L76" s="100"/>
      <c r="M76" s="32"/>
      <c r="N76" s="32"/>
      <c r="O76" s="32"/>
      <c r="P76" s="32"/>
    </row>
    <row r="77" spans="1:16" ht="15" customHeight="1">
      <c r="A77" s="56"/>
      <c r="B77" s="57"/>
      <c r="C77" s="70"/>
      <c r="D77" s="97"/>
      <c r="E77" s="32"/>
      <c r="F77" s="32"/>
      <c r="G77" s="60"/>
      <c r="H77" s="100"/>
      <c r="I77" s="100"/>
      <c r="J77" s="100"/>
      <c r="K77" s="100"/>
      <c r="L77" s="100"/>
      <c r="M77" s="32"/>
      <c r="N77" s="32"/>
      <c r="O77" s="32"/>
      <c r="P77" s="32"/>
    </row>
    <row r="78" spans="1:16" ht="15" customHeight="1">
      <c r="A78" s="56"/>
      <c r="B78" s="57"/>
      <c r="C78" s="70"/>
      <c r="D78" s="97"/>
      <c r="E78" s="32"/>
      <c r="F78" s="32"/>
      <c r="G78" s="60"/>
      <c r="H78" s="100"/>
      <c r="I78" s="100"/>
      <c r="J78" s="100"/>
      <c r="K78" s="100"/>
      <c r="L78" s="100"/>
      <c r="M78" s="32"/>
      <c r="N78" s="32"/>
      <c r="O78" s="32"/>
      <c r="P78" s="32"/>
    </row>
    <row r="79" spans="1:16" ht="15" customHeight="1">
      <c r="A79" s="56"/>
      <c r="B79" s="57"/>
      <c r="C79" s="70"/>
      <c r="D79" s="97"/>
      <c r="E79" s="32"/>
      <c r="F79" s="32"/>
      <c r="G79" s="60"/>
      <c r="H79" s="100"/>
      <c r="I79" s="100"/>
      <c r="J79" s="100"/>
      <c r="K79" s="100"/>
      <c r="L79" s="100"/>
      <c r="M79" s="32"/>
      <c r="N79" s="32"/>
      <c r="O79" s="32"/>
      <c r="P79" s="32"/>
    </row>
    <row r="80" spans="1:16" ht="15" customHeight="1">
      <c r="A80" s="56"/>
      <c r="B80" s="57"/>
      <c r="C80" s="70"/>
      <c r="D80" s="97"/>
      <c r="E80" s="32"/>
      <c r="F80" s="32"/>
      <c r="G80" s="60"/>
      <c r="H80" s="100"/>
      <c r="I80" s="100"/>
      <c r="J80" s="100"/>
      <c r="K80" s="100"/>
      <c r="L80" s="100"/>
      <c r="M80" s="32"/>
      <c r="N80" s="32"/>
      <c r="O80" s="32"/>
      <c r="P80" s="32"/>
    </row>
    <row r="81" spans="1:16" ht="15" customHeight="1">
      <c r="A81" s="56"/>
      <c r="B81" s="57"/>
      <c r="C81" s="70"/>
      <c r="D81" s="97"/>
      <c r="E81" s="32"/>
      <c r="F81" s="32"/>
      <c r="G81" s="60"/>
      <c r="H81" s="100"/>
      <c r="I81" s="100"/>
      <c r="J81" s="100"/>
      <c r="K81" s="100"/>
      <c r="L81" s="100"/>
      <c r="M81" s="32"/>
      <c r="N81" s="32"/>
      <c r="O81" s="32"/>
      <c r="P81" s="32"/>
    </row>
    <row r="82" spans="1:16" ht="15" customHeight="1">
      <c r="A82" s="56"/>
      <c r="B82" s="57"/>
      <c r="C82" s="70"/>
      <c r="D82" s="97"/>
      <c r="E82" s="32"/>
      <c r="F82" s="32"/>
      <c r="G82" s="60"/>
      <c r="H82" s="100"/>
      <c r="I82" s="100"/>
      <c r="J82" s="100"/>
      <c r="K82" s="100"/>
      <c r="L82" s="100"/>
      <c r="M82" s="32"/>
      <c r="N82" s="32"/>
      <c r="O82" s="32"/>
      <c r="P82" s="32"/>
    </row>
    <row r="83" spans="1:16" ht="15" customHeight="1">
      <c r="A83" s="56"/>
      <c r="B83" s="57"/>
      <c r="C83" s="70"/>
      <c r="D83" s="97"/>
      <c r="E83" s="32"/>
      <c r="F83" s="32"/>
      <c r="G83" s="60"/>
      <c r="H83" s="100"/>
      <c r="I83" s="100"/>
      <c r="J83" s="100"/>
      <c r="K83" s="100"/>
      <c r="L83" s="100"/>
      <c r="M83" s="32"/>
      <c r="N83" s="32"/>
      <c r="O83" s="32"/>
      <c r="P83" s="32"/>
    </row>
    <row r="84" spans="1:16" ht="15" customHeight="1">
      <c r="A84" s="56"/>
      <c r="B84" s="57"/>
      <c r="C84" s="70"/>
      <c r="D84" s="97"/>
      <c r="E84" s="32"/>
      <c r="F84" s="32"/>
      <c r="G84" s="60"/>
      <c r="H84" s="100"/>
      <c r="I84" s="100"/>
      <c r="J84" s="100"/>
      <c r="K84" s="100"/>
      <c r="L84" s="100"/>
      <c r="M84" s="32"/>
      <c r="N84" s="32"/>
      <c r="O84" s="32"/>
      <c r="P84" s="32"/>
    </row>
    <row r="85" spans="1:16" ht="15" customHeight="1">
      <c r="A85" s="56"/>
      <c r="B85" s="57"/>
      <c r="C85" s="70"/>
      <c r="D85" s="97"/>
      <c r="E85" s="32"/>
      <c r="F85" s="99"/>
      <c r="G85" s="60"/>
      <c r="H85" s="100"/>
      <c r="I85" s="100"/>
      <c r="J85" s="100"/>
      <c r="K85" s="100"/>
      <c r="L85" s="100"/>
      <c r="M85" s="32"/>
      <c r="N85" s="32"/>
      <c r="O85" s="32"/>
      <c r="P85" s="32"/>
    </row>
    <row r="86" spans="1:16" ht="15" customHeight="1">
      <c r="A86" s="56"/>
      <c r="B86" s="57"/>
      <c r="C86" s="70"/>
      <c r="D86" s="97"/>
      <c r="E86" s="32"/>
      <c r="F86" s="32"/>
      <c r="G86" s="60"/>
      <c r="H86" s="100"/>
      <c r="I86" s="100"/>
      <c r="J86" s="100"/>
      <c r="K86" s="100"/>
      <c r="L86" s="100"/>
      <c r="M86" s="32"/>
      <c r="N86" s="32"/>
      <c r="O86" s="32"/>
      <c r="P86" s="32"/>
    </row>
    <row r="87" spans="1:16" ht="15" customHeight="1">
      <c r="A87" s="56"/>
      <c r="B87" s="57"/>
      <c r="C87" s="70"/>
      <c r="D87" s="97"/>
      <c r="E87" s="32"/>
      <c r="F87" s="32"/>
      <c r="G87" s="60"/>
      <c r="H87" s="100"/>
      <c r="I87" s="100"/>
      <c r="J87" s="100"/>
      <c r="K87" s="100"/>
      <c r="L87" s="100"/>
      <c r="M87" s="32"/>
      <c r="N87" s="32"/>
      <c r="O87" s="32"/>
      <c r="P87" s="32"/>
    </row>
    <row r="88" spans="1:16" ht="15" customHeight="1">
      <c r="A88" s="56"/>
      <c r="B88" s="57"/>
      <c r="C88" s="70"/>
      <c r="D88" s="97"/>
      <c r="E88" s="32"/>
      <c r="F88" s="32"/>
      <c r="G88" s="60"/>
      <c r="H88" s="100"/>
      <c r="I88" s="100"/>
      <c r="J88" s="100"/>
      <c r="K88" s="100"/>
      <c r="L88" s="100"/>
      <c r="M88" s="32"/>
      <c r="N88" s="32"/>
      <c r="O88" s="32"/>
      <c r="P88" s="32"/>
    </row>
    <row r="89" spans="1:16" ht="15" customHeight="1">
      <c r="A89" s="56"/>
      <c r="B89" s="57"/>
      <c r="C89" s="70"/>
      <c r="D89" s="97"/>
      <c r="E89" s="32"/>
      <c r="F89" s="32"/>
      <c r="G89" s="60"/>
      <c r="H89" s="100"/>
      <c r="I89" s="100"/>
      <c r="J89" s="100"/>
      <c r="K89" s="100"/>
      <c r="L89" s="100"/>
      <c r="M89" s="32"/>
      <c r="N89" s="32"/>
      <c r="O89" s="32"/>
      <c r="P89" s="32"/>
    </row>
    <row r="90" spans="1:16" ht="15" customHeight="1">
      <c r="A90" s="56"/>
      <c r="B90" s="57"/>
      <c r="C90" s="70"/>
      <c r="D90" s="97"/>
      <c r="E90" s="32"/>
      <c r="F90" s="32"/>
      <c r="G90" s="60"/>
      <c r="H90" s="100"/>
      <c r="I90" s="100"/>
      <c r="J90" s="100"/>
      <c r="K90" s="100"/>
      <c r="L90" s="100"/>
      <c r="M90" s="32"/>
      <c r="N90" s="32"/>
      <c r="O90" s="32"/>
      <c r="P90" s="32"/>
    </row>
    <row r="91" spans="1:16" ht="15" customHeight="1">
      <c r="A91" s="56"/>
      <c r="B91" s="57"/>
      <c r="C91" s="70"/>
      <c r="D91" s="97"/>
      <c r="E91" s="32"/>
      <c r="F91" s="32"/>
      <c r="G91" s="60"/>
      <c r="H91" s="100"/>
      <c r="I91" s="100"/>
      <c r="J91" s="100"/>
      <c r="K91" s="100"/>
      <c r="L91" s="100"/>
      <c r="M91" s="32"/>
      <c r="N91" s="32"/>
      <c r="O91" s="32"/>
      <c r="P91" s="32"/>
    </row>
    <row r="92" spans="1:16" ht="15" customHeight="1">
      <c r="A92" s="56"/>
      <c r="B92" s="57"/>
      <c r="C92" s="70"/>
      <c r="D92" s="97"/>
      <c r="E92" s="32"/>
      <c r="F92" s="32"/>
      <c r="G92" s="60"/>
      <c r="H92" s="100"/>
      <c r="I92" s="100"/>
      <c r="J92" s="100"/>
      <c r="K92" s="100"/>
      <c r="L92" s="100"/>
      <c r="M92" s="32"/>
      <c r="N92" s="32"/>
      <c r="O92" s="32"/>
      <c r="P92" s="32"/>
    </row>
    <row r="93" spans="1:16" ht="15" customHeight="1">
      <c r="A93" s="56"/>
      <c r="B93" s="57"/>
      <c r="C93" s="70"/>
      <c r="D93" s="97"/>
      <c r="E93" s="32"/>
      <c r="F93" s="99"/>
      <c r="G93" s="60"/>
      <c r="H93" s="100"/>
      <c r="I93" s="100"/>
      <c r="J93" s="100"/>
      <c r="K93" s="100"/>
      <c r="L93" s="100"/>
      <c r="M93" s="32"/>
      <c r="N93" s="32"/>
      <c r="O93" s="32"/>
      <c r="P93" s="32"/>
    </row>
    <row r="94" spans="1:16" ht="15" customHeight="1">
      <c r="A94" s="56"/>
      <c r="B94" s="57"/>
      <c r="C94" s="70"/>
      <c r="D94" s="97"/>
      <c r="E94" s="32"/>
      <c r="F94" s="32"/>
      <c r="G94" s="60"/>
      <c r="H94" s="100"/>
      <c r="I94" s="100"/>
      <c r="J94" s="100"/>
      <c r="K94" s="100"/>
      <c r="L94" s="100"/>
      <c r="M94" s="32"/>
      <c r="N94" s="32"/>
      <c r="O94" s="32"/>
      <c r="P94" s="32"/>
    </row>
    <row r="95" spans="1:16" ht="15" customHeight="1">
      <c r="A95" s="56"/>
      <c r="B95" s="57"/>
      <c r="C95" s="70"/>
      <c r="D95" s="97"/>
      <c r="E95" s="32"/>
      <c r="F95" s="32"/>
      <c r="G95" s="60"/>
      <c r="H95" s="100"/>
      <c r="I95" s="100"/>
      <c r="J95" s="100"/>
      <c r="K95" s="100"/>
      <c r="L95" s="100"/>
      <c r="M95" s="32"/>
      <c r="N95" s="32"/>
      <c r="O95" s="32"/>
      <c r="P95" s="32"/>
    </row>
    <row r="96" spans="1:16" ht="15" customHeight="1">
      <c r="A96" s="56"/>
      <c r="B96" s="57"/>
      <c r="C96" s="70"/>
      <c r="D96" s="97"/>
      <c r="E96" s="32"/>
      <c r="F96" s="32"/>
      <c r="G96" s="60"/>
      <c r="H96" s="100"/>
      <c r="I96" s="100"/>
      <c r="J96" s="100"/>
      <c r="K96" s="100"/>
      <c r="L96" s="100"/>
      <c r="M96" s="32"/>
      <c r="N96" s="32"/>
      <c r="O96" s="32"/>
      <c r="P96" s="32"/>
    </row>
    <row r="97" spans="1:16" ht="15" customHeight="1">
      <c r="A97" s="56"/>
      <c r="B97" s="57"/>
      <c r="C97" s="70"/>
      <c r="D97" s="97"/>
      <c r="E97" s="32"/>
      <c r="F97" s="32"/>
      <c r="G97" s="60"/>
      <c r="H97" s="100"/>
      <c r="I97" s="100"/>
      <c r="J97" s="100"/>
      <c r="K97" s="100"/>
      <c r="L97" s="100"/>
      <c r="M97" s="32"/>
      <c r="N97" s="32"/>
      <c r="O97" s="32"/>
      <c r="P97" s="32"/>
    </row>
    <row r="98" spans="1:16" ht="15" customHeight="1">
      <c r="A98" s="56"/>
      <c r="B98" s="57"/>
      <c r="C98" s="70"/>
      <c r="D98" s="97"/>
      <c r="E98" s="32"/>
      <c r="F98" s="32"/>
      <c r="G98" s="60"/>
      <c r="H98" s="100"/>
      <c r="I98" s="100"/>
      <c r="J98" s="100"/>
      <c r="K98" s="100"/>
      <c r="L98" s="100"/>
      <c r="M98" s="32"/>
      <c r="N98" s="32"/>
      <c r="O98" s="32"/>
      <c r="P98" s="32"/>
    </row>
    <row r="99" spans="1:16" ht="15" customHeight="1">
      <c r="A99" s="56"/>
      <c r="B99" s="57"/>
      <c r="C99" s="70"/>
      <c r="D99" s="97"/>
      <c r="E99" s="32"/>
      <c r="F99" s="32"/>
      <c r="G99" s="60"/>
      <c r="H99" s="100"/>
      <c r="I99" s="100"/>
      <c r="J99" s="100"/>
      <c r="K99" s="100"/>
      <c r="L99" s="100"/>
      <c r="M99" s="32"/>
      <c r="N99" s="32"/>
      <c r="O99" s="32"/>
      <c r="P99" s="32"/>
    </row>
    <row r="100" spans="1:16" ht="15" customHeight="1">
      <c r="A100" s="56"/>
      <c r="B100" s="57"/>
      <c r="C100" s="70"/>
      <c r="D100" s="97"/>
      <c r="E100" s="32"/>
      <c r="F100" s="32"/>
      <c r="G100" s="60"/>
      <c r="H100" s="100"/>
      <c r="I100" s="100"/>
      <c r="J100" s="100"/>
      <c r="K100" s="100"/>
      <c r="L100" s="100"/>
      <c r="M100" s="32"/>
      <c r="N100" s="32"/>
      <c r="O100" s="32"/>
      <c r="P100" s="32"/>
    </row>
    <row r="101" spans="1:16" ht="15" customHeight="1">
      <c r="A101" s="56"/>
      <c r="B101" s="57"/>
      <c r="C101" s="70"/>
      <c r="D101" s="97"/>
      <c r="E101" s="32"/>
      <c r="F101" s="32"/>
      <c r="G101" s="60"/>
      <c r="H101" s="100"/>
      <c r="I101" s="100"/>
      <c r="J101" s="100"/>
      <c r="K101" s="100"/>
      <c r="L101" s="100"/>
      <c r="M101" s="32"/>
      <c r="N101" s="32"/>
      <c r="O101" s="32"/>
      <c r="P101" s="32"/>
    </row>
    <row r="102" spans="1:16" ht="15" customHeight="1">
      <c r="A102" s="56"/>
      <c r="B102" s="57"/>
      <c r="C102" s="70"/>
      <c r="D102" s="97"/>
      <c r="E102" s="32"/>
      <c r="F102" s="99"/>
      <c r="G102" s="60"/>
      <c r="H102" s="100"/>
      <c r="I102" s="100"/>
      <c r="J102" s="100"/>
      <c r="K102" s="100"/>
      <c r="L102" s="100"/>
      <c r="M102" s="32"/>
      <c r="N102" s="32"/>
      <c r="O102" s="32"/>
      <c r="P102" s="32"/>
    </row>
    <row r="103" spans="1:16" ht="15" customHeight="1">
      <c r="A103" s="56"/>
      <c r="B103" s="57"/>
      <c r="C103" s="70"/>
      <c r="D103" s="97"/>
      <c r="E103" s="32"/>
      <c r="F103" s="32"/>
      <c r="G103" s="60"/>
      <c r="H103" s="100"/>
      <c r="I103" s="100"/>
      <c r="J103" s="100"/>
      <c r="K103" s="100"/>
      <c r="L103" s="100"/>
      <c r="M103" s="32"/>
      <c r="N103" s="32"/>
      <c r="O103" s="32"/>
      <c r="P103" s="32"/>
    </row>
    <row r="104" spans="1:16" ht="15" customHeight="1">
      <c r="A104" s="56"/>
      <c r="B104" s="57"/>
      <c r="C104" s="70"/>
      <c r="D104" s="97"/>
      <c r="E104" s="32"/>
      <c r="F104" s="32"/>
      <c r="G104" s="60"/>
      <c r="H104" s="100"/>
      <c r="I104" s="100"/>
      <c r="J104" s="100"/>
      <c r="K104" s="100"/>
      <c r="L104" s="100"/>
      <c r="M104" s="32"/>
      <c r="N104" s="32"/>
      <c r="O104" s="32"/>
      <c r="P104" s="32"/>
    </row>
    <row r="105" spans="1:16" ht="15" customHeight="1">
      <c r="A105" s="56"/>
      <c r="B105" s="57"/>
      <c r="C105" s="70"/>
      <c r="D105" s="97"/>
      <c r="E105" s="32"/>
      <c r="F105" s="32"/>
      <c r="G105" s="60"/>
      <c r="H105" s="100"/>
      <c r="I105" s="100"/>
      <c r="J105" s="100"/>
      <c r="K105" s="100"/>
      <c r="L105" s="100"/>
      <c r="M105" s="32"/>
      <c r="N105" s="32"/>
      <c r="O105" s="32"/>
      <c r="P105" s="32"/>
    </row>
    <row r="106" spans="1:16" ht="15" customHeight="1">
      <c r="A106" s="56"/>
      <c r="B106" s="57"/>
      <c r="C106" s="70"/>
      <c r="D106" s="97"/>
      <c r="E106" s="32"/>
      <c r="F106" s="32"/>
      <c r="G106" s="60"/>
      <c r="H106" s="100"/>
      <c r="I106" s="100"/>
      <c r="J106" s="100"/>
      <c r="K106" s="100"/>
      <c r="L106" s="100"/>
      <c r="M106" s="32"/>
      <c r="N106" s="32"/>
      <c r="O106" s="32"/>
      <c r="P106" s="32"/>
    </row>
    <row r="107" spans="1:16" ht="15" customHeight="1">
      <c r="A107" s="56"/>
      <c r="B107" s="57"/>
      <c r="C107" s="70"/>
      <c r="D107" s="97"/>
      <c r="E107" s="32"/>
      <c r="F107" s="32"/>
      <c r="G107" s="60"/>
      <c r="H107" s="100"/>
      <c r="I107" s="100"/>
      <c r="J107" s="100"/>
      <c r="K107" s="100"/>
      <c r="L107" s="100"/>
      <c r="M107" s="32"/>
      <c r="N107" s="32"/>
      <c r="O107" s="32"/>
      <c r="P107" s="32"/>
    </row>
    <row r="108" spans="1:16" ht="15" customHeight="1">
      <c r="A108" s="56"/>
      <c r="B108" s="57"/>
      <c r="C108" s="70"/>
      <c r="D108" s="97"/>
      <c r="E108" s="32"/>
      <c r="F108" s="99"/>
      <c r="G108" s="61"/>
      <c r="H108" s="100"/>
      <c r="I108" s="100"/>
      <c r="J108" s="100"/>
      <c r="K108" s="100"/>
      <c r="L108" s="100"/>
      <c r="M108" s="32"/>
      <c r="N108" s="32"/>
      <c r="O108" s="32"/>
      <c r="P108" s="32"/>
    </row>
    <row r="109" spans="1:16" ht="15" customHeight="1">
      <c r="A109" s="56"/>
      <c r="B109" s="57"/>
      <c r="C109" s="70"/>
      <c r="D109" s="97"/>
      <c r="E109" s="32"/>
      <c r="F109" s="62"/>
      <c r="G109" s="63"/>
      <c r="H109" s="102"/>
      <c r="I109" s="100"/>
      <c r="J109" s="100"/>
      <c r="K109" s="100"/>
      <c r="L109" s="100"/>
      <c r="M109" s="32"/>
      <c r="N109" s="32"/>
      <c r="O109" s="32"/>
      <c r="P109" s="32"/>
    </row>
    <row r="110" spans="1:16" ht="15" customHeight="1">
      <c r="A110" s="56"/>
      <c r="B110" s="57"/>
      <c r="C110" s="70"/>
      <c r="D110" s="97"/>
      <c r="E110" s="32"/>
      <c r="F110" s="99"/>
      <c r="G110" s="66"/>
      <c r="H110" s="100"/>
      <c r="I110" s="100"/>
      <c r="J110" s="100"/>
      <c r="K110" s="100"/>
      <c r="L110" s="100"/>
      <c r="M110" s="32"/>
      <c r="N110" s="32"/>
      <c r="O110" s="32"/>
      <c r="P110" s="32"/>
    </row>
    <row r="111" spans="1:16" ht="15" customHeight="1">
      <c r="A111" s="56"/>
      <c r="B111" s="57"/>
      <c r="C111" s="70"/>
      <c r="D111" s="97"/>
      <c r="E111" s="32"/>
      <c r="F111" s="32"/>
      <c r="G111" s="60"/>
      <c r="H111" s="100"/>
      <c r="I111" s="100"/>
      <c r="J111" s="100"/>
      <c r="K111" s="100"/>
      <c r="L111" s="100"/>
      <c r="M111" s="32"/>
      <c r="N111" s="32"/>
      <c r="O111" s="32"/>
      <c r="P111" s="32"/>
    </row>
    <row r="112" spans="1:16" ht="15" customHeight="1">
      <c r="A112" s="56"/>
      <c r="B112" s="57"/>
      <c r="C112" s="70"/>
      <c r="D112" s="97"/>
      <c r="E112" s="32"/>
      <c r="F112" s="32"/>
      <c r="G112" s="60"/>
      <c r="H112" s="100"/>
      <c r="I112" s="100"/>
      <c r="J112" s="100"/>
      <c r="K112" s="100"/>
      <c r="L112" s="100"/>
      <c r="M112" s="32"/>
      <c r="N112" s="32"/>
      <c r="O112" s="32"/>
      <c r="P112" s="32"/>
    </row>
    <row r="113" spans="1:16" ht="15" customHeight="1">
      <c r="A113" s="56"/>
      <c r="B113" s="57"/>
      <c r="C113" s="70"/>
      <c r="D113" s="97"/>
      <c r="E113" s="32"/>
      <c r="F113" s="99"/>
      <c r="G113" s="60"/>
      <c r="H113" s="100"/>
      <c r="I113" s="100"/>
      <c r="J113" s="100"/>
      <c r="K113" s="100"/>
      <c r="L113" s="100"/>
      <c r="M113" s="32"/>
      <c r="N113" s="32"/>
      <c r="O113" s="32"/>
      <c r="P113" s="32"/>
    </row>
    <row r="114" spans="1:16" ht="15" customHeight="1">
      <c r="A114" s="56"/>
      <c r="B114" s="57"/>
      <c r="C114" s="70"/>
      <c r="D114" s="97"/>
      <c r="E114" s="32"/>
      <c r="F114" s="32"/>
      <c r="G114" s="61"/>
      <c r="H114" s="100"/>
      <c r="I114" s="100"/>
      <c r="J114" s="100"/>
      <c r="K114" s="100"/>
      <c r="L114" s="100"/>
      <c r="M114" s="32"/>
      <c r="N114" s="32"/>
      <c r="O114" s="32"/>
      <c r="P114" s="32"/>
    </row>
    <row r="115" spans="1:16" ht="15" customHeight="1">
      <c r="A115" s="56"/>
      <c r="B115" s="57"/>
      <c r="C115" s="70"/>
      <c r="D115" s="97"/>
      <c r="E115" s="32"/>
      <c r="F115" s="62"/>
      <c r="G115" s="63"/>
      <c r="H115" s="102"/>
      <c r="I115" s="100"/>
      <c r="J115" s="100"/>
      <c r="K115" s="100"/>
      <c r="L115" s="100"/>
      <c r="M115" s="32"/>
      <c r="N115" s="32"/>
      <c r="O115" s="32"/>
      <c r="P115" s="32"/>
    </row>
    <row r="116" spans="1:16" ht="15" customHeight="1">
      <c r="A116" s="56"/>
      <c r="B116" s="57"/>
      <c r="C116" s="70"/>
      <c r="D116" s="97"/>
      <c r="E116" s="32"/>
      <c r="F116" s="32"/>
      <c r="G116" s="66"/>
      <c r="H116" s="100"/>
      <c r="I116" s="100"/>
      <c r="J116" s="100"/>
      <c r="K116" s="100"/>
      <c r="L116" s="100"/>
      <c r="M116" s="32"/>
      <c r="N116" s="32"/>
      <c r="O116" s="32"/>
      <c r="P116" s="32"/>
    </row>
    <row r="117" spans="1:16" ht="15" customHeight="1">
      <c r="A117" s="56"/>
      <c r="B117" s="57"/>
      <c r="C117" s="70"/>
      <c r="D117" s="97"/>
      <c r="E117" s="32"/>
      <c r="F117" s="32"/>
      <c r="G117" s="60"/>
      <c r="H117" s="100"/>
      <c r="I117" s="100"/>
      <c r="J117" s="100"/>
      <c r="K117" s="100"/>
      <c r="L117" s="100"/>
      <c r="M117" s="32"/>
      <c r="N117" s="32"/>
      <c r="O117" s="32"/>
      <c r="P117" s="32"/>
    </row>
    <row r="118" spans="1:16" ht="15" customHeight="1">
      <c r="A118" s="56"/>
      <c r="B118" s="57"/>
      <c r="C118" s="70"/>
      <c r="D118" s="97"/>
      <c r="E118" s="32"/>
      <c r="F118" s="99"/>
      <c r="G118" s="60"/>
      <c r="H118" s="100"/>
      <c r="I118" s="100"/>
      <c r="J118" s="100"/>
      <c r="K118" s="100"/>
      <c r="L118" s="100"/>
      <c r="M118" s="32"/>
      <c r="N118" s="32"/>
      <c r="O118" s="32"/>
      <c r="P118" s="32"/>
    </row>
    <row r="119" spans="1:16" ht="15" customHeight="1">
      <c r="A119" s="56"/>
      <c r="B119" s="57"/>
      <c r="C119" s="70"/>
      <c r="D119" s="97"/>
      <c r="E119" s="32"/>
      <c r="F119" s="32"/>
      <c r="G119" s="60"/>
      <c r="H119" s="100"/>
      <c r="I119" s="100"/>
      <c r="J119" s="100"/>
      <c r="K119" s="100"/>
      <c r="L119" s="100"/>
      <c r="M119" s="32"/>
      <c r="N119" s="32"/>
      <c r="O119" s="32"/>
      <c r="P119" s="32"/>
    </row>
    <row r="120" spans="1:16" ht="15" customHeight="1">
      <c r="A120" s="56"/>
      <c r="B120" s="57"/>
      <c r="C120" s="70"/>
      <c r="D120" s="97"/>
      <c r="E120" s="32"/>
      <c r="F120" s="99"/>
      <c r="G120" s="60"/>
      <c r="H120" s="100"/>
      <c r="I120" s="100"/>
      <c r="J120" s="100"/>
      <c r="K120" s="100"/>
      <c r="L120" s="100"/>
      <c r="M120" s="32"/>
      <c r="N120" s="32"/>
      <c r="O120" s="32"/>
      <c r="P120" s="32"/>
    </row>
    <row r="121" spans="1:16" ht="15" customHeight="1">
      <c r="A121" s="56"/>
      <c r="B121" s="57"/>
      <c r="C121" s="70"/>
      <c r="D121" s="97"/>
      <c r="E121" s="32"/>
      <c r="F121" s="32"/>
      <c r="G121" s="60"/>
      <c r="H121" s="100"/>
      <c r="I121" s="100"/>
      <c r="J121" s="100"/>
      <c r="K121" s="100"/>
      <c r="L121" s="100"/>
      <c r="M121" s="32"/>
      <c r="N121" s="32"/>
      <c r="O121" s="32"/>
      <c r="P121" s="32"/>
    </row>
    <row r="122" spans="1:16" ht="15" customHeight="1">
      <c r="A122" s="56"/>
      <c r="B122" s="57"/>
      <c r="C122" s="70"/>
      <c r="D122" s="97"/>
      <c r="E122" s="32"/>
      <c r="F122" s="32"/>
      <c r="G122" s="60"/>
      <c r="H122" s="100"/>
      <c r="I122" s="100"/>
      <c r="J122" s="100"/>
      <c r="K122" s="100"/>
      <c r="L122" s="100"/>
      <c r="M122" s="32"/>
      <c r="N122" s="32"/>
      <c r="O122" s="32"/>
      <c r="P122" s="32"/>
    </row>
    <row r="123" spans="1:16" ht="15" customHeight="1">
      <c r="A123" s="56"/>
      <c r="B123" s="57"/>
      <c r="C123" s="70"/>
      <c r="D123" s="97"/>
      <c r="E123" s="32"/>
      <c r="F123" s="32"/>
      <c r="G123" s="60"/>
      <c r="H123" s="100"/>
      <c r="I123" s="100"/>
      <c r="J123" s="100"/>
      <c r="K123" s="100"/>
      <c r="L123" s="100"/>
      <c r="M123" s="32"/>
      <c r="N123" s="32"/>
      <c r="O123" s="32"/>
      <c r="P123" s="32"/>
    </row>
    <row r="124" spans="1:16" ht="15" customHeight="1">
      <c r="A124" s="56"/>
      <c r="B124" s="57"/>
      <c r="C124" s="70"/>
      <c r="D124" s="97"/>
      <c r="E124" s="32"/>
      <c r="F124" s="32"/>
      <c r="G124" s="60"/>
      <c r="H124" s="100"/>
      <c r="I124" s="100"/>
      <c r="J124" s="100"/>
      <c r="K124" s="100"/>
      <c r="L124" s="100"/>
      <c r="M124" s="32"/>
      <c r="N124" s="32"/>
      <c r="O124" s="32"/>
      <c r="P124" s="32"/>
    </row>
    <row r="125" spans="1:16" ht="15" customHeight="1">
      <c r="A125" s="56"/>
      <c r="B125" s="57"/>
      <c r="C125" s="70"/>
      <c r="D125" s="97"/>
      <c r="E125" s="32"/>
      <c r="F125" s="32"/>
      <c r="G125" s="60"/>
      <c r="H125" s="100"/>
      <c r="I125" s="100"/>
      <c r="J125" s="100"/>
      <c r="K125" s="100"/>
      <c r="L125" s="100"/>
      <c r="M125" s="32"/>
      <c r="N125" s="32"/>
      <c r="O125" s="32"/>
      <c r="P125" s="32"/>
    </row>
    <row r="126" spans="1:16" ht="15" customHeight="1">
      <c r="A126" s="56"/>
      <c r="B126" s="57"/>
      <c r="C126" s="70"/>
      <c r="D126" s="97"/>
      <c r="E126" s="32"/>
      <c r="F126" s="32"/>
      <c r="G126" s="60"/>
      <c r="H126" s="100"/>
      <c r="I126" s="100"/>
      <c r="J126" s="100"/>
      <c r="K126" s="100"/>
      <c r="L126" s="100"/>
      <c r="M126" s="32"/>
      <c r="N126" s="32"/>
      <c r="O126" s="32"/>
      <c r="P126" s="32"/>
    </row>
    <row r="127" spans="1:16" ht="15" customHeight="1">
      <c r="A127" s="56"/>
      <c r="B127" s="57"/>
      <c r="C127" s="70"/>
      <c r="D127" s="97"/>
      <c r="E127" s="32"/>
      <c r="F127" s="32"/>
      <c r="G127" s="60"/>
      <c r="H127" s="100"/>
      <c r="I127" s="100"/>
      <c r="J127" s="100"/>
      <c r="K127" s="100"/>
      <c r="L127" s="100"/>
      <c r="M127" s="32"/>
      <c r="N127" s="32"/>
      <c r="O127" s="32"/>
      <c r="P127" s="32"/>
    </row>
    <row r="128" spans="1:16" ht="15" customHeight="1">
      <c r="A128" s="56"/>
      <c r="B128" s="57"/>
      <c r="C128" s="70"/>
      <c r="D128" s="97"/>
      <c r="E128" s="32"/>
      <c r="F128" s="32"/>
      <c r="G128" s="60"/>
      <c r="H128" s="100"/>
      <c r="I128" s="100"/>
      <c r="J128" s="100"/>
      <c r="K128" s="100"/>
      <c r="L128" s="100"/>
      <c r="M128" s="32"/>
      <c r="N128" s="32"/>
      <c r="O128" s="32"/>
      <c r="P128" s="32"/>
    </row>
    <row r="129" spans="1:16" ht="15" customHeight="1">
      <c r="A129" s="56"/>
      <c r="B129" s="57"/>
      <c r="C129" s="70"/>
      <c r="D129" s="97"/>
      <c r="E129" s="32"/>
      <c r="F129" s="32"/>
      <c r="G129" s="60"/>
      <c r="H129" s="100"/>
      <c r="I129" s="100"/>
      <c r="J129" s="100"/>
      <c r="K129" s="100"/>
      <c r="L129" s="100"/>
      <c r="M129" s="32"/>
      <c r="N129" s="32"/>
      <c r="O129" s="32"/>
      <c r="P129" s="32"/>
    </row>
    <row r="130" spans="1:16" ht="15" customHeight="1">
      <c r="A130" s="56"/>
      <c r="B130" s="57"/>
      <c r="C130" s="70"/>
      <c r="D130" s="97"/>
      <c r="E130" s="32"/>
      <c r="F130" s="32"/>
      <c r="G130" s="60"/>
      <c r="H130" s="100"/>
      <c r="I130" s="100"/>
      <c r="J130" s="100"/>
      <c r="K130" s="100"/>
      <c r="L130" s="100"/>
      <c r="M130" s="32"/>
      <c r="N130" s="32"/>
      <c r="O130" s="32"/>
      <c r="P130" s="32"/>
    </row>
    <row r="131" spans="1:16" ht="15" customHeight="1">
      <c r="A131" s="56"/>
      <c r="B131" s="57"/>
      <c r="C131" s="70"/>
      <c r="D131" s="97"/>
      <c r="E131" s="32"/>
      <c r="F131" s="32"/>
      <c r="G131" s="60"/>
      <c r="H131" s="100"/>
      <c r="I131" s="100"/>
      <c r="J131" s="100"/>
      <c r="K131" s="100"/>
      <c r="L131" s="100"/>
      <c r="M131" s="32"/>
      <c r="N131" s="32"/>
      <c r="O131" s="32"/>
      <c r="P131" s="32"/>
    </row>
    <row r="132" spans="1:16" ht="15" customHeight="1">
      <c r="A132" s="56"/>
      <c r="B132" s="57"/>
      <c r="C132" s="70"/>
      <c r="D132" s="97"/>
      <c r="E132" s="32"/>
      <c r="F132" s="32"/>
      <c r="G132" s="60"/>
      <c r="H132" s="100"/>
      <c r="I132" s="100"/>
      <c r="J132" s="100"/>
      <c r="K132" s="100"/>
      <c r="L132" s="100"/>
      <c r="M132" s="32"/>
      <c r="N132" s="32"/>
      <c r="O132" s="32"/>
      <c r="P132" s="32"/>
    </row>
    <row r="133" spans="1:16" ht="15" customHeight="1">
      <c r="A133" s="56"/>
      <c r="B133" s="57"/>
      <c r="C133" s="70"/>
      <c r="D133" s="97"/>
      <c r="E133" s="32"/>
      <c r="F133" s="32"/>
      <c r="G133" s="60"/>
      <c r="H133" s="100"/>
      <c r="I133" s="100"/>
      <c r="J133" s="100"/>
      <c r="K133" s="100"/>
      <c r="L133" s="100"/>
      <c r="M133" s="32"/>
      <c r="N133" s="32"/>
      <c r="O133" s="32"/>
      <c r="P133" s="32"/>
    </row>
    <row r="134" spans="1:16" ht="15" customHeight="1">
      <c r="A134" s="56"/>
      <c r="B134" s="57"/>
      <c r="C134" s="70"/>
      <c r="D134" s="97"/>
      <c r="E134" s="32"/>
      <c r="F134" s="32"/>
      <c r="G134" s="60"/>
      <c r="H134" s="100"/>
      <c r="I134" s="100"/>
      <c r="J134" s="100"/>
      <c r="K134" s="100"/>
      <c r="L134" s="100"/>
      <c r="M134" s="32"/>
      <c r="N134" s="32"/>
      <c r="O134" s="32"/>
      <c r="P134" s="32"/>
    </row>
    <row r="135" spans="1:16" ht="15" customHeight="1">
      <c r="A135" s="56"/>
      <c r="B135" s="57"/>
      <c r="C135" s="70"/>
      <c r="D135" s="97"/>
      <c r="E135" s="32"/>
      <c r="F135" s="32"/>
      <c r="G135" s="60"/>
      <c r="H135" s="100"/>
      <c r="I135" s="100"/>
      <c r="J135" s="100"/>
      <c r="K135" s="100"/>
      <c r="L135" s="100"/>
      <c r="M135" s="32"/>
      <c r="N135" s="32"/>
      <c r="O135" s="32"/>
      <c r="P135" s="32"/>
    </row>
    <row r="136" spans="1:16" ht="15" customHeight="1">
      <c r="A136" s="56"/>
      <c r="B136" s="57"/>
      <c r="C136" s="70"/>
      <c r="D136" s="97"/>
      <c r="E136" s="32"/>
      <c r="F136" s="32"/>
      <c r="G136" s="60"/>
      <c r="H136" s="100"/>
      <c r="I136" s="100"/>
      <c r="J136" s="100"/>
      <c r="K136" s="100"/>
      <c r="L136" s="100"/>
      <c r="M136" s="32"/>
      <c r="N136" s="32"/>
      <c r="O136" s="32"/>
      <c r="P136" s="32"/>
    </row>
    <row r="137" spans="1:16" ht="15" customHeight="1">
      <c r="A137" s="56"/>
      <c r="B137" s="57"/>
      <c r="C137" s="70"/>
      <c r="D137" s="97"/>
      <c r="E137" s="32"/>
      <c r="F137" s="32"/>
      <c r="G137" s="61"/>
      <c r="H137" s="100"/>
      <c r="I137" s="100"/>
      <c r="J137" s="100"/>
      <c r="K137" s="100"/>
      <c r="L137" s="100"/>
      <c r="M137" s="32"/>
      <c r="N137" s="32"/>
      <c r="O137" s="32"/>
      <c r="P137" s="32"/>
    </row>
    <row r="138" spans="1:16" ht="15" customHeight="1">
      <c r="A138" s="56"/>
      <c r="B138" s="57"/>
      <c r="C138" s="70"/>
      <c r="D138" s="97"/>
      <c r="E138" s="32"/>
      <c r="F138" s="62"/>
      <c r="G138" s="63"/>
      <c r="H138" s="102"/>
      <c r="I138" s="100"/>
      <c r="J138" s="100"/>
      <c r="K138" s="100"/>
      <c r="L138" s="100"/>
      <c r="M138" s="32"/>
      <c r="N138" s="32"/>
      <c r="O138" s="32"/>
      <c r="P138" s="32"/>
    </row>
    <row r="139" spans="1:16" ht="15" customHeight="1">
      <c r="A139" s="56"/>
      <c r="B139" s="57"/>
      <c r="C139" s="70"/>
      <c r="D139" s="97"/>
      <c r="E139" s="32"/>
      <c r="F139" s="32"/>
      <c r="G139" s="66"/>
      <c r="H139" s="100"/>
      <c r="I139" s="100"/>
      <c r="J139" s="100"/>
      <c r="K139" s="100"/>
      <c r="L139" s="100"/>
      <c r="M139" s="32"/>
      <c r="N139" s="32"/>
      <c r="O139" s="32"/>
      <c r="P139" s="32"/>
    </row>
    <row r="140" spans="1:16" ht="15" customHeight="1">
      <c r="A140" s="56"/>
      <c r="B140" s="57"/>
      <c r="C140" s="70"/>
      <c r="D140" s="97"/>
      <c r="E140" s="32"/>
      <c r="F140" s="32"/>
      <c r="G140" s="60"/>
      <c r="H140" s="100"/>
      <c r="I140" s="100"/>
      <c r="J140" s="100"/>
      <c r="K140" s="100"/>
      <c r="L140" s="100"/>
      <c r="M140" s="32"/>
      <c r="N140" s="32"/>
      <c r="O140" s="32"/>
      <c r="P140" s="32"/>
    </row>
    <row r="141" spans="1:16" ht="15" customHeight="1">
      <c r="A141" s="56"/>
      <c r="B141" s="57"/>
      <c r="C141" s="70"/>
      <c r="D141" s="97"/>
      <c r="E141" s="32"/>
      <c r="F141" s="32"/>
      <c r="G141" s="60"/>
      <c r="H141" s="100"/>
      <c r="I141" s="100"/>
      <c r="J141" s="100"/>
      <c r="K141" s="100"/>
      <c r="L141" s="100"/>
      <c r="M141" s="32"/>
      <c r="N141" s="32"/>
      <c r="O141" s="32"/>
      <c r="P141" s="32"/>
    </row>
    <row r="142" spans="1:16" ht="15" customHeight="1">
      <c r="A142" s="56"/>
      <c r="B142" s="57"/>
      <c r="C142" s="70"/>
      <c r="D142" s="97"/>
      <c r="E142" s="32"/>
      <c r="F142" s="32"/>
      <c r="G142" s="60"/>
      <c r="H142" s="100"/>
      <c r="I142" s="100"/>
      <c r="J142" s="100"/>
      <c r="K142" s="100"/>
      <c r="L142" s="100"/>
      <c r="M142" s="32"/>
      <c r="N142" s="32"/>
      <c r="O142" s="32"/>
      <c r="P142" s="32"/>
    </row>
    <row r="143" spans="1:16" ht="15" customHeight="1">
      <c r="A143" s="56"/>
      <c r="B143" s="57"/>
      <c r="C143" s="70"/>
      <c r="D143" s="97"/>
      <c r="E143" s="32"/>
      <c r="F143" s="32"/>
      <c r="G143" s="60"/>
      <c r="H143" s="100"/>
      <c r="I143" s="100"/>
      <c r="J143" s="100"/>
      <c r="K143" s="100"/>
      <c r="L143" s="100"/>
      <c r="M143" s="32"/>
      <c r="N143" s="32"/>
      <c r="O143" s="32"/>
      <c r="P143" s="32"/>
    </row>
    <row r="144" spans="1:16" ht="15" customHeight="1">
      <c r="A144" s="56"/>
      <c r="B144" s="57"/>
      <c r="C144" s="70"/>
      <c r="D144" s="97"/>
      <c r="E144" s="32"/>
      <c r="F144" s="32"/>
      <c r="G144" s="32"/>
      <c r="H144" s="100"/>
      <c r="I144" s="100"/>
      <c r="J144" s="100"/>
      <c r="K144" s="100"/>
      <c r="L144" s="100"/>
      <c r="M144" s="32"/>
      <c r="N144" s="32"/>
      <c r="O144" s="32"/>
      <c r="P144" s="32"/>
    </row>
    <row r="145" spans="1:16" ht="15" customHeight="1">
      <c r="A145" s="56"/>
      <c r="B145" s="57"/>
      <c r="C145" s="70"/>
      <c r="D145" s="97"/>
      <c r="E145" s="32"/>
      <c r="F145" s="32"/>
      <c r="G145" s="32"/>
      <c r="H145" s="100"/>
      <c r="I145" s="100"/>
      <c r="J145" s="100"/>
      <c r="K145" s="100"/>
      <c r="L145" s="100"/>
      <c r="M145" s="32"/>
      <c r="N145" s="32"/>
      <c r="O145" s="32"/>
      <c r="P145" s="32"/>
    </row>
    <row r="146" spans="1:16" ht="15" customHeight="1">
      <c r="A146" s="56"/>
      <c r="B146" s="57"/>
      <c r="C146" s="70"/>
      <c r="D146" s="97"/>
      <c r="E146" s="32"/>
      <c r="F146" s="32"/>
      <c r="G146" s="60"/>
      <c r="H146" s="100"/>
      <c r="I146" s="100"/>
      <c r="J146" s="100"/>
      <c r="K146" s="100"/>
      <c r="L146" s="100"/>
      <c r="M146" s="32"/>
      <c r="N146" s="32"/>
      <c r="O146" s="32"/>
      <c r="P146" s="32"/>
    </row>
    <row r="147" spans="1:16" ht="15" customHeight="1">
      <c r="A147" s="56"/>
      <c r="B147" s="57"/>
      <c r="C147" s="70"/>
      <c r="D147" s="97"/>
      <c r="E147" s="32"/>
      <c r="F147" s="32"/>
      <c r="G147" s="32"/>
      <c r="H147" s="100"/>
      <c r="I147" s="100"/>
      <c r="J147" s="100"/>
      <c r="K147" s="100"/>
      <c r="L147" s="100"/>
      <c r="M147" s="32"/>
      <c r="N147" s="32"/>
      <c r="O147" s="32"/>
      <c r="P147" s="32"/>
    </row>
    <row r="148" spans="1:16" ht="15" customHeight="1">
      <c r="A148" s="56"/>
      <c r="B148" s="57"/>
      <c r="C148" s="70"/>
      <c r="D148" s="97"/>
      <c r="E148" s="32"/>
      <c r="F148" s="32"/>
      <c r="G148" s="32"/>
      <c r="H148" s="100"/>
      <c r="I148" s="100"/>
      <c r="J148" s="100"/>
      <c r="K148" s="100"/>
      <c r="L148" s="100"/>
      <c r="M148" s="32"/>
      <c r="N148" s="32"/>
      <c r="O148" s="32"/>
      <c r="P148" s="32"/>
    </row>
    <row r="149" spans="1:16" ht="15" customHeight="1">
      <c r="A149" s="56"/>
      <c r="B149" s="57"/>
      <c r="C149" s="70"/>
      <c r="D149" s="97"/>
      <c r="E149" s="32"/>
      <c r="F149" s="32"/>
      <c r="G149" s="32"/>
      <c r="H149" s="100"/>
      <c r="I149" s="100"/>
      <c r="J149" s="100"/>
      <c r="K149" s="100"/>
      <c r="L149" s="100"/>
      <c r="M149" s="32"/>
      <c r="N149" s="32"/>
      <c r="O149" s="32"/>
      <c r="P149" s="32"/>
    </row>
    <row r="150" spans="1:16" ht="15" customHeight="1">
      <c r="A150" s="56"/>
      <c r="B150" s="57"/>
      <c r="C150" s="70"/>
      <c r="D150" s="97"/>
      <c r="E150" s="32"/>
      <c r="F150" s="32"/>
      <c r="G150" s="60"/>
      <c r="H150" s="100"/>
      <c r="I150" s="100"/>
      <c r="J150" s="100"/>
      <c r="K150" s="100"/>
      <c r="L150" s="100"/>
      <c r="M150" s="32"/>
      <c r="N150" s="32"/>
      <c r="O150" s="32"/>
      <c r="P150" s="32"/>
    </row>
    <row r="151" spans="1:16" ht="15" customHeight="1">
      <c r="A151" s="56"/>
      <c r="B151" s="57"/>
      <c r="C151" s="70"/>
      <c r="D151" s="97"/>
      <c r="E151" s="32"/>
      <c r="F151" s="32"/>
      <c r="G151" s="32"/>
      <c r="H151" s="100"/>
      <c r="I151" s="100"/>
      <c r="J151" s="100"/>
      <c r="K151" s="100"/>
      <c r="L151" s="100"/>
      <c r="M151" s="32"/>
      <c r="N151" s="32"/>
      <c r="O151" s="32"/>
      <c r="P151" s="32"/>
    </row>
    <row r="152" spans="1:16" ht="15" customHeight="1">
      <c r="A152" s="56"/>
      <c r="B152" s="57"/>
      <c r="C152" s="70"/>
      <c r="D152" s="97"/>
      <c r="E152" s="32"/>
      <c r="F152" s="32"/>
      <c r="G152" s="32"/>
      <c r="H152" s="100"/>
      <c r="I152" s="100"/>
      <c r="J152" s="100"/>
      <c r="K152" s="100"/>
      <c r="L152" s="100"/>
      <c r="M152" s="32"/>
      <c r="N152" s="32"/>
      <c r="O152" s="32"/>
      <c r="P152" s="32"/>
    </row>
    <row r="153" spans="1:16" ht="15" customHeight="1">
      <c r="A153" s="56"/>
      <c r="B153" s="57"/>
      <c r="C153" s="70"/>
      <c r="D153" s="97"/>
      <c r="E153" s="32"/>
      <c r="F153" s="32"/>
      <c r="G153" s="32"/>
      <c r="H153" s="100"/>
      <c r="I153" s="100"/>
      <c r="J153" s="100"/>
      <c r="K153" s="100"/>
      <c r="L153" s="100"/>
      <c r="M153" s="32"/>
      <c r="N153" s="32"/>
      <c r="O153" s="32"/>
      <c r="P153" s="32"/>
    </row>
    <row r="154" spans="1:16" ht="15" customHeight="1">
      <c r="A154" s="56"/>
      <c r="B154" s="57"/>
      <c r="C154" s="70"/>
      <c r="D154" s="97"/>
      <c r="E154" s="32"/>
      <c r="F154" s="32"/>
      <c r="G154" s="32"/>
      <c r="H154" s="100"/>
      <c r="I154" s="100"/>
      <c r="J154" s="100"/>
      <c r="K154" s="100"/>
      <c r="L154" s="100"/>
      <c r="M154" s="32"/>
      <c r="N154" s="32"/>
      <c r="O154" s="32"/>
      <c r="P154" s="32"/>
    </row>
    <row r="155" spans="1:16" ht="15" customHeight="1">
      <c r="A155" s="56"/>
      <c r="B155" s="57"/>
      <c r="C155" s="70"/>
      <c r="D155" s="97"/>
      <c r="E155" s="32"/>
      <c r="F155" s="32"/>
      <c r="G155" s="32"/>
      <c r="H155" s="100"/>
      <c r="I155" s="100"/>
      <c r="J155" s="100"/>
      <c r="K155" s="100"/>
      <c r="L155" s="100"/>
      <c r="M155" s="32"/>
      <c r="N155" s="32"/>
      <c r="O155" s="32"/>
      <c r="P155" s="32"/>
    </row>
    <row r="156" spans="1:16" ht="15" customHeight="1">
      <c r="A156" s="32"/>
      <c r="B156" s="32"/>
      <c r="C156" s="32"/>
      <c r="D156" s="97"/>
      <c r="E156" s="32"/>
      <c r="F156" s="32"/>
      <c r="G156" s="32"/>
      <c r="H156" s="100"/>
      <c r="I156" s="100"/>
      <c r="J156" s="100"/>
      <c r="K156" s="100"/>
      <c r="L156" s="100"/>
      <c r="M156" s="32"/>
      <c r="N156" s="32"/>
      <c r="O156" s="32"/>
      <c r="P156" s="32"/>
    </row>
    <row r="157" spans="1:16" ht="15" customHeight="1">
      <c r="A157" s="32"/>
      <c r="B157" s="32"/>
      <c r="C157" s="32"/>
      <c r="D157" s="97"/>
      <c r="E157" s="32"/>
      <c r="F157" s="32"/>
      <c r="G157" s="32"/>
      <c r="H157" s="100"/>
      <c r="I157" s="100"/>
      <c r="J157" s="100"/>
      <c r="K157" s="100"/>
      <c r="L157" s="100"/>
      <c r="M157" s="32"/>
      <c r="N157" s="32"/>
      <c r="O157" s="32"/>
      <c r="P157" s="32"/>
    </row>
    <row r="158" spans="1:16" ht="15" customHeight="1">
      <c r="A158" s="32"/>
      <c r="B158" s="32"/>
      <c r="C158" s="32"/>
      <c r="D158" s="97"/>
      <c r="E158" s="32"/>
      <c r="F158" s="32"/>
      <c r="G158" s="32"/>
      <c r="H158" s="100"/>
      <c r="I158" s="100"/>
      <c r="J158" s="100"/>
      <c r="K158" s="100"/>
      <c r="L158" s="100"/>
      <c r="M158" s="32"/>
      <c r="N158" s="32"/>
      <c r="O158" s="32"/>
      <c r="P158" s="32"/>
    </row>
    <row r="159" spans="1:16" ht="15" customHeight="1">
      <c r="A159" s="32"/>
      <c r="B159" s="32"/>
      <c r="C159" s="32"/>
      <c r="D159" s="97"/>
      <c r="E159" s="32"/>
      <c r="F159" s="32"/>
      <c r="G159" s="32"/>
      <c r="H159" s="100"/>
      <c r="I159" s="100"/>
      <c r="J159" s="100"/>
      <c r="K159" s="100"/>
      <c r="L159" s="100"/>
      <c r="M159" s="32"/>
      <c r="N159" s="32"/>
      <c r="O159" s="32"/>
      <c r="P159" s="32"/>
    </row>
    <row r="160" spans="1:16" ht="15" customHeight="1">
      <c r="A160" s="32"/>
      <c r="B160" s="32"/>
      <c r="C160" s="32"/>
      <c r="D160" s="97"/>
      <c r="E160" s="32"/>
      <c r="F160" s="32"/>
      <c r="G160" s="32"/>
      <c r="H160" s="100"/>
      <c r="I160" s="100"/>
      <c r="J160" s="100"/>
      <c r="K160" s="100"/>
      <c r="L160" s="100"/>
      <c r="M160" s="32"/>
      <c r="N160" s="32"/>
      <c r="O160" s="32"/>
      <c r="P160" s="32"/>
    </row>
  </sheetData>
  <conditionalFormatting sqref="M3:N5 L6:N17 L18:L19 N18:N19">
    <cfRule type="cellIs" dxfId="3" priority="1" stopIfTrue="1" operator="greaterThan">
      <formula>0</formula>
    </cfRule>
    <cfRule type="cellIs" dxfId="2" priority="2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 Neue,Regular"&amp;12&amp;K000000&amp;P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59"/>
  <sheetViews>
    <sheetView showGridLines="0" workbookViewId="0"/>
  </sheetViews>
  <sheetFormatPr defaultColWidth="11.125" defaultRowHeight="12.75" customHeight="1"/>
  <cols>
    <col min="1" max="1" width="10.375" style="143" customWidth="1"/>
    <col min="2" max="2" width="20" style="143" customWidth="1"/>
    <col min="3" max="3" width="11.125" style="143" customWidth="1"/>
    <col min="4" max="5" width="20.875" style="143" customWidth="1"/>
    <col min="6" max="6" width="11.125" style="143" customWidth="1"/>
    <col min="7" max="7" width="20.875" style="143" customWidth="1"/>
    <col min="8" max="8" width="14.25" style="143" customWidth="1"/>
    <col min="9" max="9" width="7.875" style="143" customWidth="1"/>
    <col min="10" max="15" width="11.125" style="143" customWidth="1"/>
    <col min="16" max="16384" width="11.125" style="143"/>
  </cols>
  <sheetData>
    <row r="1" spans="1:14" ht="15" customHeight="1">
      <c r="A1" s="26"/>
      <c r="B1" s="26"/>
      <c r="C1" s="27">
        <f>SUM(C3:C115)</f>
        <v>0</v>
      </c>
      <c r="D1" s="28" t="s">
        <v>45</v>
      </c>
      <c r="E1" s="27">
        <f>SUM(L6:L19)</f>
        <v>1215</v>
      </c>
      <c r="F1" s="27">
        <f>C1+I25</f>
        <v>0</v>
      </c>
      <c r="G1" s="29">
        <f>F1-E1</f>
        <v>-1215</v>
      </c>
      <c r="H1" s="30" t="s">
        <v>19</v>
      </c>
      <c r="I1" s="31">
        <f>COUNTA(B3:B121)</f>
        <v>0</v>
      </c>
      <c r="J1" s="32"/>
      <c r="K1" s="32"/>
      <c r="L1" s="32"/>
      <c r="M1" s="32"/>
      <c r="N1" s="32"/>
    </row>
    <row r="2" spans="1:14" ht="15.95" customHeight="1">
      <c r="A2" s="33" t="s">
        <v>46</v>
      </c>
      <c r="B2" s="34" t="s">
        <v>47</v>
      </c>
      <c r="C2" s="35" t="s">
        <v>48</v>
      </c>
      <c r="D2" s="36" t="s">
        <v>68</v>
      </c>
      <c r="E2" s="36" t="s">
        <v>50</v>
      </c>
      <c r="F2" s="35" t="s">
        <v>51</v>
      </c>
      <c r="G2" s="37" t="s">
        <v>52</v>
      </c>
      <c r="H2" s="38" t="s">
        <v>16</v>
      </c>
      <c r="I2" s="31">
        <f>SUMIF(G$3:G$72,H2,C$3:C$72)</f>
        <v>0</v>
      </c>
      <c r="J2" s="39">
        <f>TOTAIS!P5</f>
        <v>1000</v>
      </c>
      <c r="K2" s="31">
        <f>TOTAIS!O5</f>
        <v>1500</v>
      </c>
      <c r="L2" s="31">
        <f>K2-I2</f>
        <v>1500</v>
      </c>
      <c r="M2" s="32"/>
      <c r="N2" s="32"/>
    </row>
    <row r="3" spans="1:14" ht="15.95" customHeight="1">
      <c r="A3" s="73"/>
      <c r="B3" s="74"/>
      <c r="C3" s="75"/>
      <c r="D3" s="59"/>
      <c r="E3" s="59"/>
      <c r="F3" s="76"/>
      <c r="G3" s="63"/>
      <c r="H3" s="47" t="s">
        <v>17</v>
      </c>
      <c r="I3" s="31">
        <f>SUMIF(G$3:G$72,H3,C$3:C$72)</f>
        <v>0</v>
      </c>
      <c r="J3" s="32"/>
      <c r="K3" s="32"/>
      <c r="L3" s="32"/>
      <c r="M3" s="32"/>
      <c r="N3" s="32"/>
    </row>
    <row r="4" spans="1:14" ht="15" customHeight="1">
      <c r="A4" s="56"/>
      <c r="B4" s="57"/>
      <c r="C4" s="58"/>
      <c r="D4" s="59"/>
      <c r="E4" s="77"/>
      <c r="F4" s="62"/>
      <c r="G4" s="63"/>
      <c r="H4" s="53"/>
      <c r="I4" s="32"/>
      <c r="J4" s="30" t="s">
        <v>58</v>
      </c>
      <c r="K4" s="30" t="s">
        <v>59</v>
      </c>
      <c r="L4" s="30" t="s">
        <v>60</v>
      </c>
      <c r="M4" s="32"/>
      <c r="N4" s="32"/>
    </row>
    <row r="5" spans="1:14" ht="15" customHeight="1">
      <c r="A5" s="56"/>
      <c r="B5" s="57"/>
      <c r="C5" s="58"/>
      <c r="D5" s="59"/>
      <c r="E5" s="53"/>
      <c r="F5" s="62"/>
      <c r="G5" s="63"/>
      <c r="H5" s="53"/>
      <c r="I5" s="32"/>
      <c r="J5" s="32"/>
      <c r="K5" s="32"/>
      <c r="L5" s="32"/>
      <c r="M5" s="32"/>
      <c r="N5" s="32"/>
    </row>
    <row r="6" spans="1:14" ht="15" customHeight="1">
      <c r="A6" s="56"/>
      <c r="B6" s="57"/>
      <c r="C6" s="70"/>
      <c r="D6" s="78"/>
      <c r="E6" s="32"/>
      <c r="F6" s="32"/>
      <c r="G6" s="66"/>
      <c r="H6" s="30" t="str">
        <f>TOTAIS!$A10</f>
        <v>Renda</v>
      </c>
      <c r="I6" s="31">
        <f t="shared" ref="I6:I19" si="0">-SUMIF(G$3:G$121,H6,C$3:C$121)</f>
        <v>0</v>
      </c>
      <c r="J6" s="39">
        <f>TOTAIS!P10</f>
        <v>300</v>
      </c>
      <c r="K6" s="31">
        <f>TOTAIS!O10</f>
        <v>300</v>
      </c>
      <c r="L6" s="31">
        <f t="shared" ref="L6:L19" si="1">IF(K6-I6&lt;0,0,K6-I6)</f>
        <v>300</v>
      </c>
      <c r="M6" s="31">
        <v>0</v>
      </c>
      <c r="N6" s="31">
        <f t="shared" ref="N6:N19" si="2">IF(I6&lt;0,K6,IF(L6&lt;0,0,M6*L6))</f>
        <v>0</v>
      </c>
    </row>
    <row r="7" spans="1:14" ht="15" customHeight="1">
      <c r="A7" s="56"/>
      <c r="B7" s="57"/>
      <c r="C7" s="58"/>
      <c r="D7" s="59"/>
      <c r="E7" s="53"/>
      <c r="F7" s="32"/>
      <c r="G7" s="60"/>
      <c r="H7" s="30" t="str">
        <f>TOTAIS!$A11</f>
        <v>Comida</v>
      </c>
      <c r="I7" s="31">
        <f t="shared" si="0"/>
        <v>0</v>
      </c>
      <c r="J7" s="39">
        <f>TOTAIS!P11</f>
        <v>200</v>
      </c>
      <c r="K7" s="31">
        <f>TOTAIS!O11</f>
        <v>400</v>
      </c>
      <c r="L7" s="31">
        <f t="shared" si="1"/>
        <v>400</v>
      </c>
      <c r="M7" s="31">
        <v>1</v>
      </c>
      <c r="N7" s="31">
        <f t="shared" si="2"/>
        <v>400</v>
      </c>
    </row>
    <row r="8" spans="1:14" ht="15" customHeight="1">
      <c r="A8" s="56"/>
      <c r="B8" s="57"/>
      <c r="C8" s="70"/>
      <c r="D8" s="78"/>
      <c r="E8" s="32"/>
      <c r="F8" s="32"/>
      <c r="G8" s="60"/>
      <c r="H8" s="30" t="str">
        <f>TOTAIS!$A12</f>
        <v>Portagens</v>
      </c>
      <c r="I8" s="31">
        <f t="shared" si="0"/>
        <v>0</v>
      </c>
      <c r="J8" s="39">
        <f>TOTAIS!P12</f>
        <v>0</v>
      </c>
      <c r="K8" s="31">
        <f>TOTAIS!O12</f>
        <v>50</v>
      </c>
      <c r="L8" s="31">
        <f t="shared" si="1"/>
        <v>50</v>
      </c>
      <c r="M8" s="31">
        <v>1</v>
      </c>
      <c r="N8" s="31">
        <f t="shared" si="2"/>
        <v>50</v>
      </c>
    </row>
    <row r="9" spans="1:14" ht="15" customHeight="1">
      <c r="A9" s="56"/>
      <c r="B9" s="57"/>
      <c r="C9" s="58"/>
      <c r="D9" s="59"/>
      <c r="E9" s="53"/>
      <c r="F9" s="32"/>
      <c r="G9" s="60"/>
      <c r="H9" s="30" t="str">
        <f>TOTAIS!$A13</f>
        <v>Contas</v>
      </c>
      <c r="I9" s="31">
        <f t="shared" si="0"/>
        <v>0</v>
      </c>
      <c r="J9" s="39">
        <f>TOTAIS!P13</f>
        <v>0</v>
      </c>
      <c r="K9" s="31">
        <f>TOTAIS!O13</f>
        <v>50</v>
      </c>
      <c r="L9" s="31">
        <f t="shared" si="1"/>
        <v>50</v>
      </c>
      <c r="M9" s="31">
        <v>1</v>
      </c>
      <c r="N9" s="31">
        <f t="shared" si="2"/>
        <v>50</v>
      </c>
    </row>
    <row r="10" spans="1:14" ht="15" customHeight="1">
      <c r="A10" s="56"/>
      <c r="B10" s="57"/>
      <c r="C10" s="58"/>
      <c r="D10" s="59"/>
      <c r="E10" s="53"/>
      <c r="F10" s="32"/>
      <c r="G10" s="60"/>
      <c r="H10" s="30" t="str">
        <f>TOTAIS!$A14</f>
        <v>Diesel</v>
      </c>
      <c r="I10" s="31">
        <f t="shared" si="0"/>
        <v>0</v>
      </c>
      <c r="J10" s="39">
        <f>TOTAIS!P14</f>
        <v>35</v>
      </c>
      <c r="K10" s="31">
        <f>TOTAIS!O14</f>
        <v>100</v>
      </c>
      <c r="L10" s="31">
        <f t="shared" si="1"/>
        <v>100</v>
      </c>
      <c r="M10" s="31">
        <v>1</v>
      </c>
      <c r="N10" s="31">
        <f t="shared" si="2"/>
        <v>100</v>
      </c>
    </row>
    <row r="11" spans="1:14" ht="15" customHeight="1">
      <c r="A11" s="56"/>
      <c r="B11" s="57"/>
      <c r="C11" s="58"/>
      <c r="D11" s="59"/>
      <c r="E11" s="53"/>
      <c r="F11" s="32"/>
      <c r="G11" s="60"/>
      <c r="H11" s="30" t="str">
        <f>TOTAIS!$A15</f>
        <v>Serviços</v>
      </c>
      <c r="I11" s="31">
        <f t="shared" si="0"/>
        <v>0</v>
      </c>
      <c r="J11" s="39">
        <f>TOTAIS!P15</f>
        <v>0</v>
      </c>
      <c r="K11" s="31">
        <f>TOTAIS!O15</f>
        <v>50</v>
      </c>
      <c r="L11" s="31">
        <f t="shared" si="1"/>
        <v>50</v>
      </c>
      <c r="M11" s="31">
        <v>0</v>
      </c>
      <c r="N11" s="31">
        <f t="shared" si="2"/>
        <v>0</v>
      </c>
    </row>
    <row r="12" spans="1:14" ht="15" customHeight="1">
      <c r="A12" s="56"/>
      <c r="B12" s="57"/>
      <c r="C12" s="58"/>
      <c r="D12" s="59"/>
      <c r="E12" s="53"/>
      <c r="F12" s="32"/>
      <c r="G12" s="60"/>
      <c r="H12" s="30" t="str">
        <f>TOTAIS!$A16</f>
        <v>UBER Transporte</v>
      </c>
      <c r="I12" s="31">
        <f t="shared" si="0"/>
        <v>0</v>
      </c>
      <c r="J12" s="39">
        <f>TOTAIS!P16</f>
        <v>0</v>
      </c>
      <c r="K12" s="31">
        <f>TOTAIS!O16</f>
        <v>10</v>
      </c>
      <c r="L12" s="31">
        <f t="shared" si="1"/>
        <v>10</v>
      </c>
      <c r="M12" s="31">
        <v>0</v>
      </c>
      <c r="N12" s="31">
        <f t="shared" si="2"/>
        <v>0</v>
      </c>
    </row>
    <row r="13" spans="1:14" ht="15" customHeight="1">
      <c r="A13" s="56"/>
      <c r="B13" s="57"/>
      <c r="C13" s="58"/>
      <c r="D13" s="59"/>
      <c r="E13" s="53"/>
      <c r="F13" s="32"/>
      <c r="G13" s="61"/>
      <c r="H13" s="30" t="str">
        <f>TOTAIS!$A17</f>
        <v>GLOVO</v>
      </c>
      <c r="I13" s="31">
        <f t="shared" si="0"/>
        <v>0</v>
      </c>
      <c r="J13" s="39">
        <f>TOTAIS!P17</f>
        <v>0</v>
      </c>
      <c r="K13" s="31">
        <f>TOTAIS!O17</f>
        <v>50</v>
      </c>
      <c r="L13" s="31">
        <f t="shared" si="1"/>
        <v>50</v>
      </c>
      <c r="M13" s="31">
        <v>0</v>
      </c>
      <c r="N13" s="31">
        <f t="shared" si="2"/>
        <v>0</v>
      </c>
    </row>
    <row r="14" spans="1:14" ht="15" customHeight="1">
      <c r="A14" s="56"/>
      <c r="B14" s="57"/>
      <c r="C14" s="58"/>
      <c r="D14" s="59"/>
      <c r="E14" s="53"/>
      <c r="F14" s="62"/>
      <c r="G14" s="63"/>
      <c r="H14" s="47" t="str">
        <f>TOTAIS!$A18</f>
        <v>Levantamento</v>
      </c>
      <c r="I14" s="31">
        <f t="shared" si="0"/>
        <v>0</v>
      </c>
      <c r="J14" s="39">
        <f>TOTAIS!P18</f>
        <v>0</v>
      </c>
      <c r="K14" s="31">
        <f>TOTAIS!O18</f>
        <v>10</v>
      </c>
      <c r="L14" s="31">
        <f t="shared" si="1"/>
        <v>10</v>
      </c>
      <c r="M14" s="31">
        <v>1</v>
      </c>
      <c r="N14" s="31">
        <f t="shared" si="2"/>
        <v>10</v>
      </c>
    </row>
    <row r="15" spans="1:14" ht="15" customHeight="1">
      <c r="A15" s="56"/>
      <c r="B15" s="57"/>
      <c r="C15" s="58"/>
      <c r="D15" s="59"/>
      <c r="E15" s="53"/>
      <c r="F15" s="32"/>
      <c r="G15" s="64"/>
      <c r="H15" s="30" t="str">
        <f>TOTAIS!$A19</f>
        <v>Empregada</v>
      </c>
      <c r="I15" s="31">
        <f t="shared" si="0"/>
        <v>0</v>
      </c>
      <c r="J15" s="39">
        <f>TOTAIS!P19</f>
        <v>30</v>
      </c>
      <c r="K15" s="31">
        <f>TOTAIS!O19</f>
        <v>30</v>
      </c>
      <c r="L15" s="31">
        <f t="shared" si="1"/>
        <v>30</v>
      </c>
      <c r="M15" s="31">
        <v>1</v>
      </c>
      <c r="N15" s="31">
        <f t="shared" si="2"/>
        <v>30</v>
      </c>
    </row>
    <row r="16" spans="1:14" ht="15" customHeight="1">
      <c r="A16" s="56"/>
      <c r="B16" s="57"/>
      <c r="C16" s="58"/>
      <c r="D16" s="59"/>
      <c r="E16" s="53"/>
      <c r="F16" s="62"/>
      <c r="G16" s="63"/>
      <c r="H16" s="47" t="str">
        <f>TOTAIS!$A20</f>
        <v>Outros</v>
      </c>
      <c r="I16" s="31">
        <f t="shared" si="0"/>
        <v>0</v>
      </c>
      <c r="J16" s="39">
        <f>TOTAIS!P20</f>
        <v>0</v>
      </c>
      <c r="K16" s="31">
        <f>TOTAIS!O20</f>
        <v>30</v>
      </c>
      <c r="L16" s="31">
        <f t="shared" si="1"/>
        <v>30</v>
      </c>
      <c r="M16" s="31">
        <v>0</v>
      </c>
      <c r="N16" s="31">
        <f t="shared" si="2"/>
        <v>0</v>
      </c>
    </row>
    <row r="17" spans="1:14" ht="15" customHeight="1">
      <c r="A17" s="56"/>
      <c r="B17" s="57"/>
      <c r="C17" s="58"/>
      <c r="D17" s="59"/>
      <c r="E17" s="53"/>
      <c r="F17" s="62"/>
      <c r="G17" s="63"/>
      <c r="H17" s="47" t="str">
        <f>TOTAIS!$A21</f>
        <v>Saude</v>
      </c>
      <c r="I17" s="31">
        <f t="shared" si="0"/>
        <v>0</v>
      </c>
      <c r="J17" s="39">
        <f>TOTAIS!P21</f>
        <v>0</v>
      </c>
      <c r="K17" s="31">
        <f>TOTAIS!O21</f>
        <v>30</v>
      </c>
      <c r="L17" s="31">
        <f t="shared" si="1"/>
        <v>30</v>
      </c>
      <c r="M17" s="31">
        <v>1</v>
      </c>
      <c r="N17" s="31">
        <f t="shared" si="2"/>
        <v>30</v>
      </c>
    </row>
    <row r="18" spans="1:14" ht="15" customHeight="1">
      <c r="A18" s="56"/>
      <c r="B18" s="57"/>
      <c r="C18" s="58"/>
      <c r="D18" s="59"/>
      <c r="E18" s="53"/>
      <c r="F18" s="62"/>
      <c r="G18" s="63"/>
      <c r="H18" s="47" t="str">
        <f>TOTAIS!$A22</f>
        <v>Alice</v>
      </c>
      <c r="I18" s="31">
        <f t="shared" si="0"/>
        <v>0</v>
      </c>
      <c r="J18" s="39">
        <f>TOTAIS!P22</f>
        <v>0</v>
      </c>
      <c r="K18" s="31">
        <f>TOTAIS!O22</f>
        <v>80</v>
      </c>
      <c r="L18" s="31">
        <f t="shared" si="1"/>
        <v>80</v>
      </c>
      <c r="M18" s="31">
        <v>1</v>
      </c>
      <c r="N18" s="31">
        <f t="shared" si="2"/>
        <v>80</v>
      </c>
    </row>
    <row r="19" spans="1:14" ht="15" customHeight="1">
      <c r="A19" s="56"/>
      <c r="B19" s="57"/>
      <c r="C19" s="58"/>
      <c r="D19" s="59"/>
      <c r="E19" s="53"/>
      <c r="F19" s="62"/>
      <c r="G19" s="63"/>
      <c r="H19" s="47" t="str">
        <f>TOTAIS!$A23</f>
        <v>Mensalidades</v>
      </c>
      <c r="I19" s="31">
        <f t="shared" si="0"/>
        <v>0</v>
      </c>
      <c r="J19" s="39">
        <f>TOTAIS!P23</f>
        <v>0</v>
      </c>
      <c r="K19" s="31">
        <f>TOTAIS!O23</f>
        <v>25</v>
      </c>
      <c r="L19" s="31">
        <f t="shared" si="1"/>
        <v>25</v>
      </c>
      <c r="M19" s="31">
        <v>1</v>
      </c>
      <c r="N19" s="31">
        <f t="shared" si="2"/>
        <v>25</v>
      </c>
    </row>
    <row r="20" spans="1:14" ht="15" customHeight="1">
      <c r="A20" s="56"/>
      <c r="B20" s="57"/>
      <c r="C20" s="58"/>
      <c r="D20" s="59"/>
      <c r="E20" s="53"/>
      <c r="F20" s="62"/>
      <c r="G20" s="63"/>
      <c r="H20" s="53"/>
      <c r="I20" s="32"/>
      <c r="J20" s="32"/>
      <c r="K20" s="32"/>
      <c r="L20" s="32"/>
      <c r="M20" s="32"/>
      <c r="N20" s="32"/>
    </row>
    <row r="21" spans="1:14" ht="15" customHeight="1">
      <c r="A21" s="56"/>
      <c r="B21" s="57"/>
      <c r="C21" s="58"/>
      <c r="D21" s="59"/>
      <c r="E21" s="53"/>
      <c r="F21" s="62"/>
      <c r="G21" s="63"/>
      <c r="H21" s="47" t="s">
        <v>35</v>
      </c>
      <c r="I21" s="31">
        <f>-SUMIF(G$3:G$121,H21,C$3:C$121)</f>
        <v>0</v>
      </c>
      <c r="J21" s="32"/>
      <c r="K21" s="32"/>
      <c r="L21" s="32"/>
      <c r="M21" s="32"/>
      <c r="N21" s="32"/>
    </row>
    <row r="22" spans="1:14" ht="15" customHeight="1">
      <c r="A22" s="56"/>
      <c r="B22" s="57"/>
      <c r="C22" s="58"/>
      <c r="D22" s="59"/>
      <c r="E22" s="53"/>
      <c r="F22" s="62"/>
      <c r="G22" s="63"/>
      <c r="H22" s="47" t="s">
        <v>36</v>
      </c>
      <c r="I22" s="31">
        <f>-SUMIF(G$3:G$121,H22,C$3:C$121)</f>
        <v>0</v>
      </c>
      <c r="J22" s="32"/>
      <c r="K22" s="32"/>
      <c r="L22" s="32"/>
      <c r="M22" s="65"/>
      <c r="N22" s="65"/>
    </row>
    <row r="23" spans="1:14" ht="15" customHeight="1">
      <c r="A23" s="56"/>
      <c r="B23" s="57"/>
      <c r="C23" s="58"/>
      <c r="D23" s="59"/>
      <c r="E23" s="53"/>
      <c r="F23" s="62"/>
      <c r="G23" s="63"/>
      <c r="H23" s="53"/>
      <c r="I23" s="32"/>
      <c r="J23" s="32"/>
      <c r="K23" s="32"/>
      <c r="L23" s="32"/>
      <c r="M23" s="32"/>
      <c r="N23" s="32"/>
    </row>
    <row r="24" spans="1:14" ht="15" customHeight="1">
      <c r="A24" s="56"/>
      <c r="B24" s="57"/>
      <c r="C24" s="58"/>
      <c r="D24" s="59"/>
      <c r="E24" s="53"/>
      <c r="F24" s="62"/>
      <c r="G24" s="63"/>
      <c r="H24" s="53"/>
      <c r="I24" s="32"/>
      <c r="J24" s="32"/>
      <c r="K24" s="32"/>
      <c r="L24" s="32"/>
      <c r="M24" s="32"/>
      <c r="N24" s="32"/>
    </row>
    <row r="25" spans="1:14" ht="15" customHeight="1">
      <c r="A25" s="56"/>
      <c r="B25" s="57"/>
      <c r="C25" s="58"/>
      <c r="D25" s="59"/>
      <c r="E25" s="53"/>
      <c r="F25" s="62"/>
      <c r="G25" s="63"/>
      <c r="H25" s="47" t="s">
        <v>38</v>
      </c>
      <c r="I25" s="31">
        <f>-SUMIF(G$3:G$121,H25,C$3:C$121)</f>
        <v>0</v>
      </c>
      <c r="J25" s="32"/>
      <c r="K25" s="32"/>
      <c r="L25" s="31">
        <f>-N25+I25</f>
        <v>-775</v>
      </c>
      <c r="M25" s="32"/>
      <c r="N25" s="31">
        <f>SUM(N6:N19)</f>
        <v>775</v>
      </c>
    </row>
    <row r="26" spans="1:14" ht="15" customHeight="1">
      <c r="A26" s="56"/>
      <c r="B26" s="57"/>
      <c r="C26" s="58"/>
      <c r="D26" s="59"/>
      <c r="E26" s="53"/>
      <c r="F26" s="32"/>
      <c r="G26" s="66"/>
      <c r="H26" s="30" t="s">
        <v>39</v>
      </c>
      <c r="I26" s="31">
        <f>-SUMIF(G$3:G$121,H26,C$3:C$121)</f>
        <v>0</v>
      </c>
      <c r="J26" s="32"/>
      <c r="K26" s="32"/>
      <c r="L26" s="32"/>
      <c r="M26" s="32"/>
      <c r="N26" s="32"/>
    </row>
    <row r="27" spans="1:14" ht="15" customHeight="1">
      <c r="A27" s="56"/>
      <c r="B27" s="57"/>
      <c r="C27" s="58"/>
      <c r="D27" s="59"/>
      <c r="E27" s="53"/>
      <c r="F27" s="32"/>
      <c r="G27" s="60"/>
      <c r="H27" s="30" t="s">
        <v>40</v>
      </c>
      <c r="I27" s="31">
        <f>SUMIF(G$3:G$95,H27,C$3:C$95)</f>
        <v>0</v>
      </c>
      <c r="J27" s="32"/>
      <c r="K27" s="31">
        <f>TOTAIS!O42</f>
        <v>0</v>
      </c>
      <c r="L27" s="32"/>
      <c r="M27" s="32"/>
      <c r="N27" s="32"/>
    </row>
    <row r="28" spans="1:14" ht="15" customHeight="1">
      <c r="A28" s="56"/>
      <c r="B28" s="57"/>
      <c r="C28" s="58"/>
      <c r="D28" s="59"/>
      <c r="E28" s="53"/>
      <c r="F28" s="32"/>
      <c r="G28" s="61"/>
      <c r="H28" s="30" t="s">
        <v>41</v>
      </c>
      <c r="I28" s="31">
        <f>SUMIF(G$3:G$95,H28,C$3:C$95)</f>
        <v>0</v>
      </c>
      <c r="J28" s="32"/>
      <c r="K28" s="31">
        <f>TOTAIS!O43</f>
        <v>0</v>
      </c>
      <c r="L28" s="32"/>
      <c r="M28" s="32"/>
      <c r="N28" s="32"/>
    </row>
    <row r="29" spans="1:14" ht="15" customHeight="1">
      <c r="A29" s="56"/>
      <c r="B29" s="57"/>
      <c r="C29" s="58"/>
      <c r="D29" s="59"/>
      <c r="E29" s="53"/>
      <c r="F29" s="62"/>
      <c r="G29" s="63"/>
      <c r="H29" s="47" t="s">
        <v>67</v>
      </c>
      <c r="I29" s="31">
        <f>I27+I28</f>
        <v>0</v>
      </c>
      <c r="J29" s="31">
        <f>J27+J28</f>
        <v>0</v>
      </c>
      <c r="K29" s="31">
        <f>TOTAIS!O45</f>
        <v>0</v>
      </c>
      <c r="L29" s="32"/>
      <c r="M29" s="32"/>
      <c r="N29" s="32"/>
    </row>
    <row r="30" spans="1:14" ht="15" customHeight="1">
      <c r="A30" s="56"/>
      <c r="B30" s="57"/>
      <c r="C30" s="58"/>
      <c r="D30" s="59"/>
      <c r="E30" s="53"/>
      <c r="F30" s="62"/>
      <c r="G30" s="63"/>
      <c r="H30" s="53"/>
      <c r="I30" s="32"/>
      <c r="J30" s="32"/>
      <c r="K30" s="65"/>
      <c r="L30" s="32"/>
      <c r="M30" s="32"/>
      <c r="N30" s="32"/>
    </row>
    <row r="31" spans="1:14" ht="15" customHeight="1">
      <c r="A31" s="56"/>
      <c r="B31" s="57"/>
      <c r="C31" s="58"/>
      <c r="D31" s="59"/>
      <c r="E31" s="53"/>
      <c r="F31" s="62"/>
      <c r="G31" s="63"/>
      <c r="H31" s="53"/>
      <c r="I31" s="32"/>
      <c r="J31" s="32"/>
      <c r="K31" s="67"/>
      <c r="L31" s="32"/>
      <c r="M31" s="32"/>
      <c r="N31" s="32"/>
    </row>
    <row r="32" spans="1:14" ht="15" customHeight="1">
      <c r="A32" s="56"/>
      <c r="B32" s="57"/>
      <c r="C32" s="58"/>
      <c r="D32" s="59"/>
      <c r="E32" s="53"/>
      <c r="F32" s="62"/>
      <c r="G32" s="63"/>
      <c r="H32" s="53"/>
      <c r="I32" s="32"/>
      <c r="J32" s="32"/>
      <c r="K32" s="67"/>
      <c r="L32" s="32"/>
      <c r="M32" s="32"/>
      <c r="N32" s="32"/>
    </row>
    <row r="33" spans="1:14" ht="15" customHeight="1">
      <c r="A33" s="56"/>
      <c r="B33" s="57"/>
      <c r="C33" s="58"/>
      <c r="D33" s="59"/>
      <c r="E33" s="53"/>
      <c r="F33" s="62"/>
      <c r="G33" s="63"/>
      <c r="H33" s="53"/>
      <c r="I33" s="32"/>
      <c r="J33" s="32"/>
      <c r="K33" s="67"/>
      <c r="L33" s="32"/>
      <c r="M33" s="32"/>
      <c r="N33" s="32"/>
    </row>
    <row r="34" spans="1:14" ht="15" customHeight="1">
      <c r="A34" s="56"/>
      <c r="B34" s="57"/>
      <c r="C34" s="58"/>
      <c r="D34" s="59"/>
      <c r="E34" s="53"/>
      <c r="F34" s="62"/>
      <c r="G34" s="63"/>
      <c r="H34" s="53"/>
      <c r="I34" s="32"/>
      <c r="J34" s="32"/>
      <c r="K34" s="67"/>
      <c r="L34" s="32"/>
      <c r="M34" s="32"/>
      <c r="N34" s="32"/>
    </row>
    <row r="35" spans="1:14" ht="15" customHeight="1">
      <c r="A35" s="56"/>
      <c r="B35" s="57"/>
      <c r="C35" s="58"/>
      <c r="D35" s="59"/>
      <c r="E35" s="53"/>
      <c r="F35" s="62"/>
      <c r="G35" s="63"/>
      <c r="H35" s="53"/>
      <c r="I35" s="32"/>
      <c r="J35" s="32"/>
      <c r="K35" s="32"/>
      <c r="L35" s="32"/>
      <c r="M35" s="32"/>
      <c r="N35" s="32"/>
    </row>
    <row r="36" spans="1:14" ht="15" customHeight="1">
      <c r="A36" s="56"/>
      <c r="B36" s="57"/>
      <c r="C36" s="58"/>
      <c r="D36" s="59"/>
      <c r="E36" s="53"/>
      <c r="F36" s="62"/>
      <c r="G36" s="63"/>
      <c r="H36" s="53"/>
      <c r="I36" s="32"/>
      <c r="J36" s="32"/>
      <c r="K36" s="32"/>
      <c r="L36" s="32"/>
      <c r="M36" s="32"/>
      <c r="N36" s="32"/>
    </row>
    <row r="37" spans="1:14" ht="15" customHeight="1">
      <c r="A37" s="56"/>
      <c r="B37" s="57"/>
      <c r="C37" s="58"/>
      <c r="D37" s="59"/>
      <c r="E37" s="53"/>
      <c r="F37" s="62"/>
      <c r="G37" s="63"/>
      <c r="H37" s="53"/>
      <c r="I37" s="32"/>
      <c r="J37" s="32"/>
      <c r="K37" s="32"/>
      <c r="L37" s="32"/>
      <c r="M37" s="32"/>
      <c r="N37" s="32"/>
    </row>
    <row r="38" spans="1:14" ht="15" customHeight="1">
      <c r="A38" s="56"/>
      <c r="B38" s="57"/>
      <c r="C38" s="58"/>
      <c r="D38" s="59"/>
      <c r="E38" s="53"/>
      <c r="F38" s="62"/>
      <c r="G38" s="63"/>
      <c r="H38" s="53"/>
      <c r="I38" s="32"/>
      <c r="J38" s="32"/>
      <c r="K38" s="32"/>
      <c r="L38" s="32"/>
      <c r="M38" s="32"/>
      <c r="N38" s="32"/>
    </row>
    <row r="39" spans="1:14" ht="15" customHeight="1">
      <c r="A39" s="56"/>
      <c r="B39" s="57"/>
      <c r="C39" s="58"/>
      <c r="D39" s="59"/>
      <c r="E39" s="53"/>
      <c r="F39" s="62"/>
      <c r="G39" s="63"/>
      <c r="H39" s="53"/>
      <c r="I39" s="32"/>
      <c r="J39" s="32"/>
      <c r="K39" s="32"/>
      <c r="L39" s="32"/>
      <c r="M39" s="32"/>
      <c r="N39" s="32"/>
    </row>
    <row r="40" spans="1:14" ht="15" customHeight="1">
      <c r="A40" s="56"/>
      <c r="B40" s="57"/>
      <c r="C40" s="58"/>
      <c r="D40" s="59"/>
      <c r="E40" s="53"/>
      <c r="F40" s="62"/>
      <c r="G40" s="63"/>
      <c r="H40" s="53"/>
      <c r="I40" s="32"/>
      <c r="J40" s="32"/>
      <c r="K40" s="32"/>
      <c r="L40" s="32"/>
      <c r="M40" s="32"/>
      <c r="N40" s="32"/>
    </row>
    <row r="41" spans="1:14" ht="15" customHeight="1">
      <c r="A41" s="56"/>
      <c r="B41" s="57"/>
      <c r="C41" s="58"/>
      <c r="D41" s="59"/>
      <c r="E41" s="53"/>
      <c r="F41" s="62"/>
      <c r="G41" s="63"/>
      <c r="H41" s="53"/>
      <c r="I41" s="32"/>
      <c r="J41" s="32"/>
      <c r="K41" s="32"/>
      <c r="L41" s="32"/>
      <c r="M41" s="32"/>
      <c r="N41" s="32"/>
    </row>
    <row r="42" spans="1:14" ht="15" customHeight="1">
      <c r="A42" s="56"/>
      <c r="B42" s="57"/>
      <c r="C42" s="58"/>
      <c r="D42" s="59"/>
      <c r="E42" s="53"/>
      <c r="F42" s="62"/>
      <c r="G42" s="63"/>
      <c r="H42" s="68"/>
      <c r="I42" s="32"/>
      <c r="J42" s="32"/>
      <c r="K42" s="32"/>
      <c r="L42" s="32"/>
      <c r="M42" s="32"/>
      <c r="N42" s="32"/>
    </row>
    <row r="43" spans="1:14" ht="15" customHeight="1">
      <c r="A43" s="56"/>
      <c r="B43" s="57"/>
      <c r="C43" s="58"/>
      <c r="D43" s="59"/>
      <c r="E43" s="53"/>
      <c r="F43" s="62"/>
      <c r="G43" s="63"/>
      <c r="H43" s="68"/>
      <c r="I43" s="32"/>
      <c r="J43" s="32"/>
      <c r="K43" s="32"/>
      <c r="L43" s="32"/>
      <c r="M43" s="32"/>
      <c r="N43" s="32"/>
    </row>
    <row r="44" spans="1:14" ht="15" customHeight="1">
      <c r="A44" s="56"/>
      <c r="B44" s="57"/>
      <c r="C44" s="58"/>
      <c r="D44" s="59"/>
      <c r="E44" s="53"/>
      <c r="F44" s="32"/>
      <c r="G44" s="66"/>
      <c r="H44" s="65"/>
      <c r="I44" s="32"/>
      <c r="J44" s="32"/>
      <c r="K44" s="32"/>
      <c r="L44" s="32"/>
      <c r="M44" s="32"/>
      <c r="N44" s="32"/>
    </row>
    <row r="45" spans="1:14" ht="15" customHeight="1">
      <c r="A45" s="56"/>
      <c r="B45" s="57"/>
      <c r="C45" s="58"/>
      <c r="D45" s="59"/>
      <c r="E45" s="53"/>
      <c r="F45" s="32"/>
      <c r="G45" s="60"/>
      <c r="H45" s="65"/>
      <c r="I45" s="32"/>
      <c r="J45" s="32"/>
      <c r="K45" s="32"/>
      <c r="L45" s="32"/>
      <c r="M45" s="32"/>
      <c r="N45" s="32"/>
    </row>
    <row r="46" spans="1:14" ht="15" customHeight="1">
      <c r="A46" s="56"/>
      <c r="B46" s="57"/>
      <c r="C46" s="58"/>
      <c r="D46" s="59"/>
      <c r="E46" s="53"/>
      <c r="F46" s="32"/>
      <c r="G46" s="60"/>
      <c r="H46" s="65"/>
      <c r="I46" s="32"/>
      <c r="J46" s="32"/>
      <c r="K46" s="32"/>
      <c r="L46" s="32"/>
      <c r="M46" s="32"/>
      <c r="N46" s="32"/>
    </row>
    <row r="47" spans="1:14" ht="15" customHeight="1">
      <c r="A47" s="56"/>
      <c r="B47" s="57"/>
      <c r="C47" s="58"/>
      <c r="D47" s="59"/>
      <c r="E47" s="53"/>
      <c r="F47" s="32"/>
      <c r="G47" s="60"/>
      <c r="H47" s="65"/>
      <c r="I47" s="32"/>
      <c r="J47" s="32"/>
      <c r="K47" s="32"/>
      <c r="L47" s="32"/>
      <c r="M47" s="32"/>
      <c r="N47" s="32"/>
    </row>
    <row r="48" spans="1:14" ht="15" customHeight="1">
      <c r="A48" s="56"/>
      <c r="B48" s="57"/>
      <c r="C48" s="58"/>
      <c r="D48" s="59"/>
      <c r="E48" s="53"/>
      <c r="F48" s="32"/>
      <c r="G48" s="61"/>
      <c r="H48" s="65"/>
      <c r="I48" s="32"/>
      <c r="J48" s="32"/>
      <c r="K48" s="32"/>
      <c r="L48" s="32"/>
      <c r="M48" s="32"/>
      <c r="N48" s="32"/>
    </row>
    <row r="49" spans="1:14" ht="15" customHeight="1">
      <c r="A49" s="56"/>
      <c r="B49" s="57"/>
      <c r="C49" s="58"/>
      <c r="D49" s="59"/>
      <c r="E49" s="53"/>
      <c r="F49" s="62"/>
      <c r="G49" s="69"/>
      <c r="H49" s="68"/>
      <c r="I49" s="32"/>
      <c r="J49" s="32"/>
      <c r="K49" s="32"/>
      <c r="L49" s="32"/>
      <c r="M49" s="32"/>
      <c r="N49" s="32"/>
    </row>
    <row r="50" spans="1:14" ht="15" customHeight="1">
      <c r="A50" s="56"/>
      <c r="B50" s="57"/>
      <c r="C50" s="58"/>
      <c r="D50" s="59"/>
      <c r="E50" s="53"/>
      <c r="F50" s="62"/>
      <c r="G50" s="69"/>
      <c r="H50" s="68"/>
      <c r="I50" s="32"/>
      <c r="J50" s="32"/>
      <c r="K50" s="32"/>
      <c r="L50" s="32"/>
      <c r="M50" s="32"/>
      <c r="N50" s="32"/>
    </row>
    <row r="51" spans="1:14" ht="15" customHeight="1">
      <c r="A51" s="56"/>
      <c r="B51" s="57"/>
      <c r="C51" s="58"/>
      <c r="D51" s="59"/>
      <c r="E51" s="53"/>
      <c r="F51" s="62"/>
      <c r="G51" s="69"/>
      <c r="H51" s="68"/>
      <c r="I51" s="32"/>
      <c r="J51" s="32"/>
      <c r="K51" s="32"/>
      <c r="L51" s="32"/>
      <c r="M51" s="32"/>
      <c r="N51" s="32"/>
    </row>
    <row r="52" spans="1:14" ht="15" customHeight="1">
      <c r="A52" s="56"/>
      <c r="B52" s="57"/>
      <c r="C52" s="58"/>
      <c r="D52" s="59"/>
      <c r="E52" s="53"/>
      <c r="F52" s="62"/>
      <c r="G52" s="69"/>
      <c r="H52" s="68"/>
      <c r="I52" s="32"/>
      <c r="J52" s="32"/>
      <c r="K52" s="32"/>
      <c r="L52" s="32"/>
      <c r="M52" s="32"/>
      <c r="N52" s="32"/>
    </row>
    <row r="53" spans="1:14" ht="15" customHeight="1">
      <c r="A53" s="56"/>
      <c r="B53" s="57"/>
      <c r="C53" s="58"/>
      <c r="D53" s="59"/>
      <c r="E53" s="53"/>
      <c r="F53" s="62"/>
      <c r="G53" s="69"/>
      <c r="H53" s="68"/>
      <c r="I53" s="32"/>
      <c r="J53" s="32"/>
      <c r="K53" s="32"/>
      <c r="L53" s="32"/>
      <c r="M53" s="32"/>
      <c r="N53" s="32"/>
    </row>
    <row r="54" spans="1:14" ht="15" customHeight="1">
      <c r="A54" s="56"/>
      <c r="B54" s="57"/>
      <c r="C54" s="58"/>
      <c r="D54" s="59"/>
      <c r="E54" s="53"/>
      <c r="F54" s="62"/>
      <c r="G54" s="69"/>
      <c r="H54" s="68"/>
      <c r="I54" s="32"/>
      <c r="J54" s="32"/>
      <c r="K54" s="32"/>
      <c r="L54" s="32"/>
      <c r="M54" s="32"/>
      <c r="N54" s="32"/>
    </row>
    <row r="55" spans="1:14" ht="15" customHeight="1">
      <c r="A55" s="56"/>
      <c r="B55" s="57"/>
      <c r="C55" s="58"/>
      <c r="D55" s="59"/>
      <c r="E55" s="53"/>
      <c r="F55" s="32"/>
      <c r="G55" s="64"/>
      <c r="H55" s="65"/>
      <c r="I55" s="32"/>
      <c r="J55" s="32"/>
      <c r="K55" s="32"/>
      <c r="L55" s="32"/>
      <c r="M55" s="32"/>
      <c r="N55" s="32"/>
    </row>
    <row r="56" spans="1:14" ht="15" customHeight="1">
      <c r="A56" s="56"/>
      <c r="B56" s="57"/>
      <c r="C56" s="58"/>
      <c r="D56" s="59"/>
      <c r="E56" s="53"/>
      <c r="F56" s="62"/>
      <c r="G56" s="69"/>
      <c r="H56" s="68"/>
      <c r="I56" s="32"/>
      <c r="J56" s="32"/>
      <c r="K56" s="32"/>
      <c r="L56" s="32"/>
      <c r="M56" s="32"/>
      <c r="N56" s="32"/>
    </row>
    <row r="57" spans="1:14" ht="15" customHeight="1">
      <c r="A57" s="56"/>
      <c r="B57" s="57"/>
      <c r="C57" s="58"/>
      <c r="D57" s="59"/>
      <c r="E57" s="53"/>
      <c r="F57" s="62"/>
      <c r="G57" s="69"/>
      <c r="H57" s="68"/>
      <c r="I57" s="32"/>
      <c r="J57" s="32"/>
      <c r="K57" s="32"/>
      <c r="L57" s="32"/>
      <c r="M57" s="32"/>
      <c r="N57" s="32"/>
    </row>
    <row r="58" spans="1:14" ht="15" customHeight="1">
      <c r="A58" s="56"/>
      <c r="B58" s="57"/>
      <c r="C58" s="58"/>
      <c r="D58" s="59"/>
      <c r="E58" s="53"/>
      <c r="F58" s="62"/>
      <c r="G58" s="69"/>
      <c r="H58" s="68"/>
      <c r="I58" s="32"/>
      <c r="J58" s="32"/>
      <c r="K58" s="32"/>
      <c r="L58" s="32"/>
      <c r="M58" s="32"/>
      <c r="N58" s="32"/>
    </row>
    <row r="59" spans="1:14" ht="15" customHeight="1">
      <c r="A59" s="56"/>
      <c r="B59" s="57"/>
      <c r="C59" s="58"/>
      <c r="D59" s="59"/>
      <c r="E59" s="53"/>
      <c r="F59" s="62"/>
      <c r="G59" s="69"/>
      <c r="H59" s="68"/>
      <c r="I59" s="32"/>
      <c r="J59" s="32"/>
      <c r="K59" s="32"/>
      <c r="L59" s="32"/>
      <c r="M59" s="32"/>
      <c r="N59" s="32"/>
    </row>
    <row r="60" spans="1:14" ht="15" customHeight="1">
      <c r="A60" s="56"/>
      <c r="B60" s="57"/>
      <c r="C60" s="58"/>
      <c r="D60" s="59"/>
      <c r="E60" s="53"/>
      <c r="F60" s="62"/>
      <c r="G60" s="69"/>
      <c r="H60" s="68"/>
      <c r="I60" s="32"/>
      <c r="J60" s="32"/>
      <c r="K60" s="32"/>
      <c r="L60" s="32"/>
      <c r="M60" s="32"/>
      <c r="N60" s="32"/>
    </row>
    <row r="61" spans="1:14" ht="15" customHeight="1">
      <c r="A61" s="56"/>
      <c r="B61" s="57"/>
      <c r="C61" s="58"/>
      <c r="D61" s="59"/>
      <c r="E61" s="53"/>
      <c r="F61" s="62"/>
      <c r="G61" s="69"/>
      <c r="H61" s="68"/>
      <c r="I61" s="32"/>
      <c r="J61" s="32"/>
      <c r="K61" s="32"/>
      <c r="L61" s="32"/>
      <c r="M61" s="32"/>
      <c r="N61" s="32"/>
    </row>
    <row r="62" spans="1:14" ht="15" customHeight="1">
      <c r="A62" s="56"/>
      <c r="B62" s="57"/>
      <c r="C62" s="58"/>
      <c r="D62" s="59"/>
      <c r="E62" s="53"/>
      <c r="F62" s="32"/>
      <c r="G62" s="66"/>
      <c r="H62" s="65"/>
      <c r="I62" s="32"/>
      <c r="J62" s="32"/>
      <c r="K62" s="32"/>
      <c r="L62" s="32"/>
      <c r="M62" s="32"/>
      <c r="N62" s="32"/>
    </row>
    <row r="63" spans="1:14" ht="15" customHeight="1">
      <c r="A63" s="56"/>
      <c r="B63" s="57"/>
      <c r="C63" s="58"/>
      <c r="D63" s="59"/>
      <c r="E63" s="53"/>
      <c r="F63" s="32"/>
      <c r="G63" s="61"/>
      <c r="H63" s="65"/>
      <c r="I63" s="32"/>
      <c r="J63" s="32"/>
      <c r="K63" s="32"/>
      <c r="L63" s="32"/>
      <c r="M63" s="32"/>
      <c r="N63" s="32"/>
    </row>
    <row r="64" spans="1:14" ht="15" customHeight="1">
      <c r="A64" s="56"/>
      <c r="B64" s="57"/>
      <c r="C64" s="58"/>
      <c r="D64" s="59"/>
      <c r="E64" s="53"/>
      <c r="F64" s="62"/>
      <c r="G64" s="69"/>
      <c r="H64" s="68"/>
      <c r="I64" s="32"/>
      <c r="J64" s="32"/>
      <c r="K64" s="32"/>
      <c r="L64" s="32"/>
      <c r="M64" s="32"/>
      <c r="N64" s="32"/>
    </row>
    <row r="65" spans="1:14" ht="15" customHeight="1">
      <c r="A65" s="95"/>
      <c r="B65" s="96"/>
      <c r="C65" s="97"/>
      <c r="D65" s="98"/>
      <c r="E65" s="99"/>
      <c r="F65" s="99"/>
      <c r="G65" s="66"/>
      <c r="H65" s="100"/>
      <c r="I65" s="100"/>
      <c r="J65" s="100"/>
      <c r="K65" s="100"/>
      <c r="L65" s="100"/>
      <c r="M65" s="100"/>
      <c r="N65" s="100"/>
    </row>
    <row r="66" spans="1:14" ht="15" customHeight="1">
      <c r="A66" s="95"/>
      <c r="B66" s="96"/>
      <c r="C66" s="97"/>
      <c r="D66" s="97"/>
      <c r="E66" s="99"/>
      <c r="F66" s="99"/>
      <c r="G66" s="60"/>
      <c r="H66" s="100"/>
      <c r="I66" s="100"/>
      <c r="J66" s="100"/>
      <c r="K66" s="100"/>
      <c r="L66" s="100"/>
      <c r="M66" s="100"/>
      <c r="N66" s="100"/>
    </row>
    <row r="67" spans="1:14" ht="15" customHeight="1">
      <c r="A67" s="95"/>
      <c r="B67" s="96"/>
      <c r="C67" s="97"/>
      <c r="D67" s="97"/>
      <c r="E67" s="99"/>
      <c r="F67" s="99"/>
      <c r="G67" s="60"/>
      <c r="H67" s="100"/>
      <c r="I67" s="100"/>
      <c r="J67" s="100"/>
      <c r="K67" s="100"/>
      <c r="L67" s="100"/>
      <c r="M67" s="100"/>
      <c r="N67" s="100"/>
    </row>
    <row r="68" spans="1:14" ht="15" customHeight="1">
      <c r="A68" s="95"/>
      <c r="B68" s="96"/>
      <c r="C68" s="97"/>
      <c r="D68" s="97"/>
      <c r="E68" s="99"/>
      <c r="F68" s="99"/>
      <c r="G68" s="60"/>
      <c r="H68" s="100"/>
      <c r="I68" s="100"/>
      <c r="J68" s="100"/>
      <c r="K68" s="100"/>
      <c r="L68" s="100"/>
      <c r="M68" s="100"/>
      <c r="N68" s="100"/>
    </row>
    <row r="69" spans="1:14" ht="15" customHeight="1">
      <c r="A69" s="95"/>
      <c r="B69" s="96"/>
      <c r="C69" s="97"/>
      <c r="D69" s="97"/>
      <c r="E69" s="99"/>
      <c r="F69" s="99"/>
      <c r="G69" s="60"/>
      <c r="H69" s="100"/>
      <c r="I69" s="100"/>
      <c r="J69" s="100"/>
      <c r="K69" s="100"/>
      <c r="L69" s="100"/>
      <c r="M69" s="100"/>
      <c r="N69" s="100"/>
    </row>
    <row r="70" spans="1:14" ht="15" customHeight="1">
      <c r="A70" s="95"/>
      <c r="B70" s="96"/>
      <c r="C70" s="97"/>
      <c r="D70" s="97"/>
      <c r="E70" s="99"/>
      <c r="F70" s="99"/>
      <c r="G70" s="60"/>
      <c r="H70" s="100"/>
      <c r="I70" s="100"/>
      <c r="J70" s="100"/>
      <c r="K70" s="100"/>
      <c r="L70" s="100"/>
      <c r="M70" s="100"/>
      <c r="N70" s="100"/>
    </row>
    <row r="71" spans="1:14" ht="15" customHeight="1">
      <c r="A71" s="95"/>
      <c r="B71" s="96"/>
      <c r="C71" s="97"/>
      <c r="D71" s="97"/>
      <c r="E71" s="99"/>
      <c r="F71" s="99"/>
      <c r="G71" s="60"/>
      <c r="H71" s="100"/>
      <c r="I71" s="100"/>
      <c r="J71" s="100"/>
      <c r="K71" s="100"/>
      <c r="L71" s="100"/>
      <c r="M71" s="100"/>
      <c r="N71" s="100"/>
    </row>
    <row r="72" spans="1:14" ht="15" customHeight="1">
      <c r="A72" s="95"/>
      <c r="B72" s="96"/>
      <c r="C72" s="97"/>
      <c r="D72" s="97"/>
      <c r="E72" s="99"/>
      <c r="F72" s="99"/>
      <c r="G72" s="60"/>
      <c r="H72" s="100"/>
      <c r="I72" s="100"/>
      <c r="J72" s="100"/>
      <c r="K72" s="100"/>
      <c r="L72" s="100"/>
      <c r="M72" s="100"/>
      <c r="N72" s="100"/>
    </row>
    <row r="73" spans="1:14" ht="15" customHeight="1">
      <c r="A73" s="95"/>
      <c r="B73" s="96"/>
      <c r="C73" s="97"/>
      <c r="D73" s="97"/>
      <c r="E73" s="99"/>
      <c r="F73" s="99"/>
      <c r="G73" s="60"/>
      <c r="H73" s="100"/>
      <c r="I73" s="100"/>
      <c r="J73" s="100"/>
      <c r="K73" s="100"/>
      <c r="L73" s="100"/>
      <c r="M73" s="100"/>
      <c r="N73" s="100"/>
    </row>
    <row r="74" spans="1:14" ht="15" customHeight="1">
      <c r="A74" s="95"/>
      <c r="B74" s="96"/>
      <c r="C74" s="97"/>
      <c r="D74" s="97"/>
      <c r="E74" s="99"/>
      <c r="F74" s="99"/>
      <c r="G74" s="60"/>
      <c r="H74" s="100"/>
      <c r="I74" s="100"/>
      <c r="J74" s="100"/>
      <c r="K74" s="100"/>
      <c r="L74" s="100"/>
      <c r="M74" s="100"/>
      <c r="N74" s="100"/>
    </row>
    <row r="75" spans="1:14" ht="15" customHeight="1">
      <c r="A75" s="95"/>
      <c r="B75" s="96"/>
      <c r="C75" s="97"/>
      <c r="D75" s="97"/>
      <c r="E75" s="99"/>
      <c r="F75" s="99"/>
      <c r="G75" s="60"/>
      <c r="H75" s="100"/>
      <c r="I75" s="100"/>
      <c r="J75" s="100"/>
      <c r="K75" s="100"/>
      <c r="L75" s="100"/>
      <c r="M75" s="100"/>
      <c r="N75" s="100"/>
    </row>
    <row r="76" spans="1:14" ht="15" customHeight="1">
      <c r="A76" s="95"/>
      <c r="B76" s="96"/>
      <c r="C76" s="97"/>
      <c r="D76" s="97"/>
      <c r="E76" s="99"/>
      <c r="F76" s="99"/>
      <c r="G76" s="61"/>
      <c r="H76" s="100"/>
      <c r="I76" s="100"/>
      <c r="J76" s="100"/>
      <c r="K76" s="100"/>
      <c r="L76" s="100"/>
      <c r="M76" s="100"/>
      <c r="N76" s="100"/>
    </row>
    <row r="77" spans="1:14" ht="15" customHeight="1">
      <c r="A77" s="95"/>
      <c r="B77" s="96"/>
      <c r="C77" s="97"/>
      <c r="D77" s="97"/>
      <c r="E77" s="99"/>
      <c r="F77" s="101"/>
      <c r="G77" s="63"/>
      <c r="H77" s="102"/>
      <c r="I77" s="100"/>
      <c r="J77" s="100"/>
      <c r="K77" s="100"/>
      <c r="L77" s="100"/>
      <c r="M77" s="100"/>
      <c r="N77" s="100"/>
    </row>
    <row r="78" spans="1:14" ht="15" customHeight="1">
      <c r="A78" s="95"/>
      <c r="B78" s="96"/>
      <c r="C78" s="97"/>
      <c r="D78" s="97"/>
      <c r="E78" s="99"/>
      <c r="F78" s="101"/>
      <c r="G78" s="63"/>
      <c r="H78" s="102"/>
      <c r="I78" s="100"/>
      <c r="J78" s="100"/>
      <c r="K78" s="100"/>
      <c r="L78" s="100"/>
      <c r="M78" s="100"/>
      <c r="N78" s="100"/>
    </row>
    <row r="79" spans="1:14" ht="15" customHeight="1">
      <c r="A79" s="95"/>
      <c r="B79" s="96"/>
      <c r="C79" s="97"/>
      <c r="D79" s="97"/>
      <c r="E79" s="99"/>
      <c r="F79" s="99"/>
      <c r="G79" s="66"/>
      <c r="H79" s="100"/>
      <c r="I79" s="100"/>
      <c r="J79" s="100"/>
      <c r="K79" s="100"/>
      <c r="L79" s="100"/>
      <c r="M79" s="100"/>
      <c r="N79" s="100"/>
    </row>
    <row r="80" spans="1:14" ht="15" customHeight="1">
      <c r="A80" s="95"/>
      <c r="B80" s="96"/>
      <c r="C80" s="97"/>
      <c r="D80" s="97"/>
      <c r="E80" s="99"/>
      <c r="F80" s="99"/>
      <c r="G80" s="60"/>
      <c r="H80" s="100"/>
      <c r="I80" s="100"/>
      <c r="J80" s="100"/>
      <c r="K80" s="100"/>
      <c r="L80" s="100"/>
      <c r="M80" s="100"/>
      <c r="N80" s="100"/>
    </row>
    <row r="81" spans="1:14" ht="15" customHeight="1">
      <c r="A81" s="95"/>
      <c r="B81" s="96"/>
      <c r="C81" s="97"/>
      <c r="D81" s="97"/>
      <c r="E81" s="99"/>
      <c r="F81" s="99"/>
      <c r="G81" s="60"/>
      <c r="H81" s="100"/>
      <c r="I81" s="100"/>
      <c r="J81" s="100"/>
      <c r="K81" s="100"/>
      <c r="L81" s="100"/>
      <c r="M81" s="100"/>
      <c r="N81" s="100"/>
    </row>
    <row r="82" spans="1:14" ht="15" customHeight="1">
      <c r="A82" s="95"/>
      <c r="B82" s="96"/>
      <c r="C82" s="97"/>
      <c r="D82" s="97"/>
      <c r="E82" s="99"/>
      <c r="F82" s="99"/>
      <c r="G82" s="60"/>
      <c r="H82" s="100"/>
      <c r="I82" s="100"/>
      <c r="J82" s="100"/>
      <c r="K82" s="100"/>
      <c r="L82" s="100"/>
      <c r="M82" s="100"/>
      <c r="N82" s="100"/>
    </row>
    <row r="83" spans="1:14" ht="15" customHeight="1">
      <c r="A83" s="95"/>
      <c r="B83" s="96"/>
      <c r="C83" s="97"/>
      <c r="D83" s="97"/>
      <c r="E83" s="99"/>
      <c r="F83" s="99"/>
      <c r="G83" s="61"/>
      <c r="H83" s="100"/>
      <c r="I83" s="100"/>
      <c r="J83" s="100"/>
      <c r="K83" s="100"/>
      <c r="L83" s="100"/>
      <c r="M83" s="100"/>
      <c r="N83" s="100"/>
    </row>
    <row r="84" spans="1:14" ht="15" customHeight="1">
      <c r="A84" s="95"/>
      <c r="B84" s="96"/>
      <c r="C84" s="97"/>
      <c r="D84" s="97"/>
      <c r="E84" s="99"/>
      <c r="F84" s="101"/>
      <c r="G84" s="63"/>
      <c r="H84" s="102"/>
      <c r="I84" s="100"/>
      <c r="J84" s="100"/>
      <c r="K84" s="100"/>
      <c r="L84" s="100"/>
      <c r="M84" s="100"/>
      <c r="N84" s="100"/>
    </row>
    <row r="85" spans="1:14" ht="15" customHeight="1">
      <c r="A85" s="95"/>
      <c r="B85" s="96"/>
      <c r="C85" s="97"/>
      <c r="D85" s="97"/>
      <c r="E85" s="99"/>
      <c r="F85" s="101"/>
      <c r="G85" s="63"/>
      <c r="H85" s="102"/>
      <c r="I85" s="100"/>
      <c r="J85" s="100"/>
      <c r="K85" s="100"/>
      <c r="L85" s="100"/>
      <c r="M85" s="100"/>
      <c r="N85" s="100"/>
    </row>
    <row r="86" spans="1:14" ht="15" customHeight="1">
      <c r="A86" s="95"/>
      <c r="B86" s="96"/>
      <c r="C86" s="97"/>
      <c r="D86" s="97"/>
      <c r="E86" s="99"/>
      <c r="F86" s="99"/>
      <c r="G86" s="66"/>
      <c r="H86" s="100"/>
      <c r="I86" s="100"/>
      <c r="J86" s="100"/>
      <c r="K86" s="100"/>
      <c r="L86" s="100"/>
      <c r="M86" s="100"/>
      <c r="N86" s="100"/>
    </row>
    <row r="87" spans="1:14" ht="15" customHeight="1">
      <c r="A87" s="95"/>
      <c r="B87" s="96"/>
      <c r="C87" s="97"/>
      <c r="D87" s="97"/>
      <c r="E87" s="99"/>
      <c r="F87" s="99"/>
      <c r="G87" s="61"/>
      <c r="H87" s="100"/>
      <c r="I87" s="100"/>
      <c r="J87" s="100"/>
      <c r="K87" s="100"/>
      <c r="L87" s="100"/>
      <c r="M87" s="100"/>
      <c r="N87" s="100"/>
    </row>
    <row r="88" spans="1:14" ht="15" customHeight="1">
      <c r="A88" s="95"/>
      <c r="B88" s="96"/>
      <c r="C88" s="97"/>
      <c r="D88" s="97"/>
      <c r="E88" s="99"/>
      <c r="F88" s="101"/>
      <c r="G88" s="63"/>
      <c r="H88" s="102"/>
      <c r="I88" s="100"/>
      <c r="J88" s="100"/>
      <c r="K88" s="100"/>
      <c r="L88" s="100"/>
      <c r="M88" s="100"/>
      <c r="N88" s="100"/>
    </row>
    <row r="89" spans="1:14" ht="15" customHeight="1">
      <c r="A89" s="95"/>
      <c r="B89" s="96"/>
      <c r="C89" s="97"/>
      <c r="D89" s="97"/>
      <c r="E89" s="99"/>
      <c r="F89" s="99"/>
      <c r="G89" s="64"/>
      <c r="H89" s="100"/>
      <c r="I89" s="100"/>
      <c r="J89" s="100"/>
      <c r="K89" s="100"/>
      <c r="L89" s="100"/>
      <c r="M89" s="100"/>
      <c r="N89" s="100"/>
    </row>
    <row r="90" spans="1:14" ht="15" customHeight="1">
      <c r="A90" s="95"/>
      <c r="B90" s="96"/>
      <c r="C90" s="97"/>
      <c r="D90" s="97"/>
      <c r="E90" s="99"/>
      <c r="F90" s="101"/>
      <c r="G90" s="63"/>
      <c r="H90" s="102"/>
      <c r="I90" s="100"/>
      <c r="J90" s="100"/>
      <c r="K90" s="100"/>
      <c r="L90" s="100"/>
      <c r="M90" s="100"/>
      <c r="N90" s="100"/>
    </row>
    <row r="91" spans="1:14" ht="15" customHeight="1">
      <c r="A91" s="95"/>
      <c r="B91" s="96"/>
      <c r="C91" s="97"/>
      <c r="D91" s="97"/>
      <c r="E91" s="99"/>
      <c r="F91" s="101"/>
      <c r="G91" s="63"/>
      <c r="H91" s="102"/>
      <c r="I91" s="100"/>
      <c r="J91" s="100"/>
      <c r="K91" s="100"/>
      <c r="L91" s="100"/>
      <c r="M91" s="100"/>
      <c r="N91" s="100"/>
    </row>
    <row r="92" spans="1:14" ht="15" customHeight="1">
      <c r="A92" s="95"/>
      <c r="B92" s="96"/>
      <c r="C92" s="97"/>
      <c r="D92" s="97"/>
      <c r="E92" s="99"/>
      <c r="F92" s="99"/>
      <c r="G92" s="66"/>
      <c r="H92" s="100"/>
      <c r="I92" s="100"/>
      <c r="J92" s="100"/>
      <c r="K92" s="100"/>
      <c r="L92" s="100"/>
      <c r="M92" s="100"/>
      <c r="N92" s="100"/>
    </row>
    <row r="93" spans="1:14" ht="15" customHeight="1">
      <c r="A93" s="95"/>
      <c r="B93" s="96"/>
      <c r="C93" s="97"/>
      <c r="D93" s="97"/>
      <c r="E93" s="99"/>
      <c r="F93" s="99"/>
      <c r="G93" s="60"/>
      <c r="H93" s="100"/>
      <c r="I93" s="100"/>
      <c r="J93" s="100"/>
      <c r="K93" s="100"/>
      <c r="L93" s="100"/>
      <c r="M93" s="100"/>
      <c r="N93" s="100"/>
    </row>
    <row r="94" spans="1:14" ht="15" customHeight="1">
      <c r="A94" s="95"/>
      <c r="B94" s="96"/>
      <c r="C94" s="97"/>
      <c r="D94" s="97"/>
      <c r="E94" s="99"/>
      <c r="F94" s="99"/>
      <c r="G94" s="60"/>
      <c r="H94" s="100"/>
      <c r="I94" s="100"/>
      <c r="J94" s="100"/>
      <c r="K94" s="100"/>
      <c r="L94" s="100"/>
      <c r="M94" s="100"/>
      <c r="N94" s="100"/>
    </row>
    <row r="95" spans="1:14" ht="15" customHeight="1">
      <c r="A95" s="95"/>
      <c r="B95" s="96"/>
      <c r="C95" s="97"/>
      <c r="D95" s="97"/>
      <c r="E95" s="99"/>
      <c r="F95" s="99"/>
      <c r="G95" s="60"/>
      <c r="H95" s="100"/>
      <c r="I95" s="100"/>
      <c r="J95" s="100"/>
      <c r="K95" s="100"/>
      <c r="L95" s="100"/>
      <c r="M95" s="100"/>
      <c r="N95" s="100"/>
    </row>
    <row r="96" spans="1:14" ht="15" customHeight="1">
      <c r="A96" s="95"/>
      <c r="B96" s="96"/>
      <c r="C96" s="97"/>
      <c r="D96" s="97"/>
      <c r="E96" s="99"/>
      <c r="F96" s="99"/>
      <c r="G96" s="60"/>
      <c r="H96" s="100"/>
      <c r="I96" s="100"/>
      <c r="J96" s="100"/>
      <c r="K96" s="100"/>
      <c r="L96" s="100"/>
      <c r="M96" s="100"/>
      <c r="N96" s="100"/>
    </row>
    <row r="97" spans="1:14" ht="15" customHeight="1">
      <c r="A97" s="95"/>
      <c r="B97" s="96"/>
      <c r="C97" s="97"/>
      <c r="D97" s="97"/>
      <c r="E97" s="99"/>
      <c r="F97" s="99"/>
      <c r="G97" s="61"/>
      <c r="H97" s="100"/>
      <c r="I97" s="100"/>
      <c r="J97" s="100"/>
      <c r="K97" s="100"/>
      <c r="L97" s="100"/>
      <c r="M97" s="100"/>
      <c r="N97" s="100"/>
    </row>
    <row r="98" spans="1:14" ht="15" customHeight="1">
      <c r="A98" s="95"/>
      <c r="B98" s="96"/>
      <c r="C98" s="97"/>
      <c r="D98" s="97"/>
      <c r="E98" s="99"/>
      <c r="F98" s="101"/>
      <c r="G98" s="63"/>
      <c r="H98" s="102"/>
      <c r="I98" s="100"/>
      <c r="J98" s="100"/>
      <c r="K98" s="100"/>
      <c r="L98" s="100"/>
      <c r="M98" s="100"/>
      <c r="N98" s="100"/>
    </row>
    <row r="99" spans="1:14" ht="15" customHeight="1">
      <c r="A99" s="95"/>
      <c r="B99" s="96"/>
      <c r="C99" s="97"/>
      <c r="D99" s="97"/>
      <c r="E99" s="99"/>
      <c r="F99" s="101"/>
      <c r="G99" s="63"/>
      <c r="H99" s="102"/>
      <c r="I99" s="100"/>
      <c r="J99" s="100"/>
      <c r="K99" s="100"/>
      <c r="L99" s="100"/>
      <c r="M99" s="100"/>
      <c r="N99" s="100"/>
    </row>
    <row r="100" spans="1:14" ht="15" customHeight="1">
      <c r="A100" s="95"/>
      <c r="B100" s="96"/>
      <c r="C100" s="97"/>
      <c r="D100" s="97"/>
      <c r="E100" s="99"/>
      <c r="F100" s="101"/>
      <c r="G100" s="63"/>
      <c r="H100" s="102"/>
      <c r="I100" s="100"/>
      <c r="J100" s="100"/>
      <c r="K100" s="100"/>
      <c r="L100" s="100"/>
      <c r="M100" s="100"/>
      <c r="N100" s="100"/>
    </row>
    <row r="101" spans="1:14" ht="15" customHeight="1">
      <c r="A101" s="95"/>
      <c r="B101" s="96"/>
      <c r="C101" s="97"/>
      <c r="D101" s="97"/>
      <c r="E101" s="99"/>
      <c r="F101" s="99"/>
      <c r="G101" s="66"/>
      <c r="H101" s="100"/>
      <c r="I101" s="100"/>
      <c r="J101" s="100"/>
      <c r="K101" s="100"/>
      <c r="L101" s="100"/>
      <c r="M101" s="100"/>
      <c r="N101" s="100"/>
    </row>
    <row r="102" spans="1:14" ht="15" customHeight="1">
      <c r="A102" s="95"/>
      <c r="B102" s="96"/>
      <c r="C102" s="97"/>
      <c r="D102" s="97"/>
      <c r="E102" s="96"/>
      <c r="F102" s="96"/>
      <c r="G102" s="60"/>
      <c r="H102" s="100"/>
      <c r="I102" s="100"/>
      <c r="J102" s="100"/>
      <c r="K102" s="100"/>
      <c r="L102" s="100"/>
      <c r="M102" s="100"/>
      <c r="N102" s="100"/>
    </row>
    <row r="103" spans="1:14" ht="15" customHeight="1">
      <c r="A103" s="95"/>
      <c r="B103" s="96"/>
      <c r="C103" s="97"/>
      <c r="D103" s="97"/>
      <c r="E103" s="96"/>
      <c r="F103" s="99"/>
      <c r="G103" s="61"/>
      <c r="H103" s="100"/>
      <c r="I103" s="100"/>
      <c r="J103" s="100"/>
      <c r="K103" s="100"/>
      <c r="L103" s="100"/>
      <c r="M103" s="100"/>
      <c r="N103" s="100"/>
    </row>
    <row r="104" spans="1:14" ht="15" customHeight="1">
      <c r="A104" s="95"/>
      <c r="B104" s="96"/>
      <c r="C104" s="97"/>
      <c r="D104" s="97"/>
      <c r="E104" s="99"/>
      <c r="F104" s="101"/>
      <c r="G104" s="63"/>
      <c r="H104" s="102"/>
      <c r="I104" s="100"/>
      <c r="J104" s="100"/>
      <c r="K104" s="100"/>
      <c r="L104" s="100"/>
      <c r="M104" s="100"/>
      <c r="N104" s="100"/>
    </row>
    <row r="105" spans="1:14" ht="15" customHeight="1">
      <c r="A105" s="95"/>
      <c r="B105" s="96"/>
      <c r="C105" s="97"/>
      <c r="D105" s="97"/>
      <c r="E105" s="99"/>
      <c r="F105" s="99"/>
      <c r="G105" s="66"/>
      <c r="H105" s="100"/>
      <c r="I105" s="100"/>
      <c r="J105" s="100"/>
      <c r="K105" s="100"/>
      <c r="L105" s="100"/>
      <c r="M105" s="100"/>
      <c r="N105" s="100"/>
    </row>
    <row r="106" spans="1:14" ht="15" customHeight="1">
      <c r="A106" s="95"/>
      <c r="B106" s="96"/>
      <c r="C106" s="97"/>
      <c r="D106" s="97"/>
      <c r="E106" s="99"/>
      <c r="F106" s="99"/>
      <c r="G106" s="60"/>
      <c r="H106" s="100"/>
      <c r="I106" s="100"/>
      <c r="J106" s="100"/>
      <c r="K106" s="100"/>
      <c r="L106" s="100"/>
      <c r="M106" s="100"/>
      <c r="N106" s="100"/>
    </row>
    <row r="107" spans="1:14" ht="15" customHeight="1">
      <c r="A107" s="95"/>
      <c r="B107" s="96"/>
      <c r="C107" s="97"/>
      <c r="D107" s="97"/>
      <c r="E107" s="99"/>
      <c r="F107" s="99"/>
      <c r="G107" s="60"/>
      <c r="H107" s="100"/>
      <c r="I107" s="100"/>
      <c r="J107" s="100"/>
      <c r="K107" s="100"/>
      <c r="L107" s="100"/>
      <c r="M107" s="100"/>
      <c r="N107" s="100"/>
    </row>
    <row r="108" spans="1:14" ht="15" customHeight="1">
      <c r="A108" s="95"/>
      <c r="B108" s="96"/>
      <c r="C108" s="97"/>
      <c r="D108" s="97"/>
      <c r="E108" s="99"/>
      <c r="F108" s="99"/>
      <c r="G108" s="61"/>
      <c r="H108" s="100"/>
      <c r="I108" s="100"/>
      <c r="J108" s="100"/>
      <c r="K108" s="100"/>
      <c r="L108" s="100"/>
      <c r="M108" s="100"/>
      <c r="N108" s="100"/>
    </row>
    <row r="109" spans="1:14" ht="15" customHeight="1">
      <c r="A109" s="95"/>
      <c r="B109" s="96"/>
      <c r="C109" s="97"/>
      <c r="D109" s="97"/>
      <c r="E109" s="99"/>
      <c r="F109" s="101"/>
      <c r="G109" s="63"/>
      <c r="H109" s="102"/>
      <c r="I109" s="100"/>
      <c r="J109" s="100"/>
      <c r="K109" s="100"/>
      <c r="L109" s="100"/>
      <c r="M109" s="100"/>
      <c r="N109" s="100"/>
    </row>
    <row r="110" spans="1:14" ht="15" customHeight="1">
      <c r="A110" s="95"/>
      <c r="B110" s="96"/>
      <c r="C110" s="97"/>
      <c r="D110" s="97"/>
      <c r="E110" s="99"/>
      <c r="F110" s="101"/>
      <c r="G110" s="63"/>
      <c r="H110" s="102"/>
      <c r="I110" s="100"/>
      <c r="J110" s="100"/>
      <c r="K110" s="100"/>
      <c r="L110" s="100"/>
      <c r="M110" s="100"/>
      <c r="N110" s="100"/>
    </row>
    <row r="111" spans="1:14" ht="15" customHeight="1">
      <c r="A111" s="95"/>
      <c r="B111" s="96"/>
      <c r="C111" s="97"/>
      <c r="D111" s="97"/>
      <c r="E111" s="99"/>
      <c r="F111" s="101"/>
      <c r="G111" s="63"/>
      <c r="H111" s="102"/>
      <c r="I111" s="100"/>
      <c r="J111" s="100"/>
      <c r="K111" s="100"/>
      <c r="L111" s="100"/>
      <c r="M111" s="100"/>
      <c r="N111" s="100"/>
    </row>
    <row r="112" spans="1:14" ht="15" customHeight="1">
      <c r="A112" s="56"/>
      <c r="B112" s="57"/>
      <c r="C112" s="70"/>
      <c r="D112" s="97"/>
      <c r="E112" s="99"/>
      <c r="F112" s="99"/>
      <c r="G112" s="66"/>
      <c r="H112" s="100"/>
      <c r="I112" s="100"/>
      <c r="J112" s="100"/>
      <c r="K112" s="100"/>
      <c r="L112" s="100"/>
      <c r="M112" s="100"/>
      <c r="N112" s="100"/>
    </row>
    <row r="113" spans="1:14" ht="15" customHeight="1">
      <c r="A113" s="56"/>
      <c r="B113" s="57"/>
      <c r="C113" s="70"/>
      <c r="D113" s="97"/>
      <c r="E113" s="99"/>
      <c r="F113" s="99"/>
      <c r="G113" s="60"/>
      <c r="H113" s="100"/>
      <c r="I113" s="100"/>
      <c r="J113" s="100"/>
      <c r="K113" s="100"/>
      <c r="L113" s="100"/>
      <c r="M113" s="100"/>
      <c r="N113" s="100"/>
    </row>
    <row r="114" spans="1:14" ht="15" customHeight="1">
      <c r="A114" s="56"/>
      <c r="B114" s="57"/>
      <c r="C114" s="70"/>
      <c r="D114" s="97"/>
      <c r="E114" s="32"/>
      <c r="F114" s="32"/>
      <c r="G114" s="60"/>
      <c r="H114" s="100"/>
      <c r="I114" s="100"/>
      <c r="J114" s="100"/>
      <c r="K114" s="100"/>
      <c r="L114" s="100"/>
      <c r="M114" s="100"/>
      <c r="N114" s="100"/>
    </row>
    <row r="115" spans="1:14" ht="15" customHeight="1">
      <c r="A115" s="56"/>
      <c r="B115" s="57"/>
      <c r="C115" s="70"/>
      <c r="D115" s="97"/>
      <c r="E115" s="32"/>
      <c r="F115" s="99"/>
      <c r="G115" s="60"/>
      <c r="H115" s="100"/>
      <c r="I115" s="100"/>
      <c r="J115" s="100"/>
      <c r="K115" s="100"/>
      <c r="L115" s="100"/>
      <c r="M115" s="100"/>
      <c r="N115" s="100"/>
    </row>
    <row r="116" spans="1:14" ht="15" customHeight="1">
      <c r="A116" s="56"/>
      <c r="B116" s="57"/>
      <c r="C116" s="70"/>
      <c r="D116" s="97"/>
      <c r="E116" s="32"/>
      <c r="F116" s="32"/>
      <c r="G116" s="60"/>
      <c r="H116" s="100"/>
      <c r="I116" s="100"/>
      <c r="J116" s="100"/>
      <c r="K116" s="100"/>
      <c r="L116" s="100"/>
      <c r="M116" s="100"/>
      <c r="N116" s="100"/>
    </row>
    <row r="117" spans="1:14" ht="15" customHeight="1">
      <c r="A117" s="56"/>
      <c r="B117" s="57"/>
      <c r="C117" s="70"/>
      <c r="D117" s="97"/>
      <c r="E117" s="32"/>
      <c r="F117" s="99"/>
      <c r="G117" s="60"/>
      <c r="H117" s="100"/>
      <c r="I117" s="100"/>
      <c r="J117" s="100"/>
      <c r="K117" s="100"/>
      <c r="L117" s="100"/>
      <c r="M117" s="100"/>
      <c r="N117" s="100"/>
    </row>
    <row r="118" spans="1:14" ht="15" customHeight="1">
      <c r="A118" s="56"/>
      <c r="B118" s="57"/>
      <c r="C118" s="70"/>
      <c r="D118" s="97"/>
      <c r="E118" s="32"/>
      <c r="F118" s="99"/>
      <c r="G118" s="60"/>
      <c r="H118" s="100"/>
      <c r="I118" s="100"/>
      <c r="J118" s="100"/>
      <c r="K118" s="100"/>
      <c r="L118" s="100"/>
      <c r="M118" s="100"/>
      <c r="N118" s="100"/>
    </row>
    <row r="119" spans="1:14" ht="15" customHeight="1">
      <c r="A119" s="56"/>
      <c r="B119" s="57"/>
      <c r="C119" s="70"/>
      <c r="D119" s="97"/>
      <c r="E119" s="32"/>
      <c r="F119" s="32"/>
      <c r="G119" s="60"/>
      <c r="H119" s="100"/>
      <c r="I119" s="100"/>
      <c r="J119" s="100"/>
      <c r="K119" s="100"/>
      <c r="L119" s="100"/>
      <c r="M119" s="100"/>
      <c r="N119" s="100"/>
    </row>
    <row r="120" spans="1:14" ht="15" customHeight="1">
      <c r="A120" s="56"/>
      <c r="B120" s="57"/>
      <c r="C120" s="70"/>
      <c r="D120" s="97"/>
      <c r="E120" s="32"/>
      <c r="F120" s="32"/>
      <c r="G120" s="60"/>
      <c r="H120" s="100"/>
      <c r="I120" s="100"/>
      <c r="J120" s="100"/>
      <c r="K120" s="100"/>
      <c r="L120" s="100"/>
      <c r="M120" s="100"/>
      <c r="N120" s="100"/>
    </row>
    <row r="121" spans="1:14" ht="15" customHeight="1">
      <c r="A121" s="56"/>
      <c r="B121" s="57"/>
      <c r="C121" s="70"/>
      <c r="D121" s="97"/>
      <c r="E121" s="32"/>
      <c r="F121" s="99"/>
      <c r="G121" s="60"/>
      <c r="H121" s="100"/>
      <c r="I121" s="100"/>
      <c r="J121" s="100"/>
      <c r="K121" s="100"/>
      <c r="L121" s="100"/>
      <c r="M121" s="100"/>
      <c r="N121" s="100"/>
    </row>
    <row r="122" spans="1:14" ht="15" customHeight="1">
      <c r="A122" s="56"/>
      <c r="B122" s="57"/>
      <c r="C122" s="70"/>
      <c r="D122" s="97"/>
      <c r="E122" s="32"/>
      <c r="F122" s="99"/>
      <c r="G122" s="60"/>
      <c r="H122" s="100"/>
      <c r="I122" s="100"/>
      <c r="J122" s="100"/>
      <c r="K122" s="100"/>
      <c r="L122" s="100"/>
      <c r="M122" s="100"/>
      <c r="N122" s="100"/>
    </row>
    <row r="123" spans="1:14" ht="15" customHeight="1">
      <c r="A123" s="56"/>
      <c r="B123" s="57"/>
      <c r="C123" s="70"/>
      <c r="D123" s="97"/>
      <c r="E123" s="32"/>
      <c r="F123" s="32"/>
      <c r="G123" s="60"/>
      <c r="H123" s="100"/>
      <c r="I123" s="100"/>
      <c r="J123" s="100"/>
      <c r="K123" s="100"/>
      <c r="L123" s="100"/>
      <c r="M123" s="100"/>
      <c r="N123" s="100"/>
    </row>
    <row r="124" spans="1:14" ht="15" customHeight="1">
      <c r="A124" s="56"/>
      <c r="B124" s="57"/>
      <c r="C124" s="70"/>
      <c r="D124" s="97"/>
      <c r="E124" s="32"/>
      <c r="F124" s="99"/>
      <c r="G124" s="60"/>
      <c r="H124" s="100"/>
      <c r="I124" s="100"/>
      <c r="J124" s="100"/>
      <c r="K124" s="100"/>
      <c r="L124" s="100"/>
      <c r="M124" s="100"/>
      <c r="N124" s="100"/>
    </row>
    <row r="125" spans="1:14" ht="15" customHeight="1">
      <c r="A125" s="56"/>
      <c r="B125" s="57"/>
      <c r="C125" s="70"/>
      <c r="D125" s="97"/>
      <c r="E125" s="32"/>
      <c r="F125" s="32"/>
      <c r="G125" s="60"/>
      <c r="H125" s="100"/>
      <c r="I125" s="100"/>
      <c r="J125" s="100"/>
      <c r="K125" s="100"/>
      <c r="L125" s="100"/>
      <c r="M125" s="100"/>
      <c r="N125" s="100"/>
    </row>
    <row r="126" spans="1:14" ht="15" customHeight="1">
      <c r="A126" s="56"/>
      <c r="B126" s="57"/>
      <c r="C126" s="70"/>
      <c r="D126" s="97"/>
      <c r="E126" s="32"/>
      <c r="F126" s="32"/>
      <c r="G126" s="60"/>
      <c r="H126" s="100"/>
      <c r="I126" s="100"/>
      <c r="J126" s="100"/>
      <c r="K126" s="100"/>
      <c r="L126" s="100"/>
      <c r="M126" s="100"/>
      <c r="N126" s="100"/>
    </row>
    <row r="127" spans="1:14" ht="15" customHeight="1">
      <c r="A127" s="56"/>
      <c r="B127" s="57"/>
      <c r="C127" s="70"/>
      <c r="D127" s="97"/>
      <c r="E127" s="32"/>
      <c r="F127" s="99"/>
      <c r="G127" s="60"/>
      <c r="H127" s="100"/>
      <c r="I127" s="100"/>
      <c r="J127" s="100"/>
      <c r="K127" s="100"/>
      <c r="L127" s="100"/>
      <c r="M127" s="100"/>
      <c r="N127" s="100"/>
    </row>
    <row r="128" spans="1:14" ht="15" customHeight="1">
      <c r="A128" s="56"/>
      <c r="B128" s="57"/>
      <c r="C128" s="70"/>
      <c r="D128" s="97"/>
      <c r="E128" s="32"/>
      <c r="F128" s="99"/>
      <c r="G128" s="60"/>
      <c r="H128" s="100"/>
      <c r="I128" s="100"/>
      <c r="J128" s="100"/>
      <c r="K128" s="100"/>
      <c r="L128" s="100"/>
      <c r="M128" s="100"/>
      <c r="N128" s="100"/>
    </row>
    <row r="129" spans="1:14" ht="15" customHeight="1">
      <c r="A129" s="56"/>
      <c r="B129" s="57"/>
      <c r="C129" s="70"/>
      <c r="D129" s="97"/>
      <c r="E129" s="32"/>
      <c r="F129" s="99"/>
      <c r="G129" s="60"/>
      <c r="H129" s="100"/>
      <c r="I129" s="100"/>
      <c r="J129" s="100"/>
      <c r="K129" s="100"/>
      <c r="L129" s="100"/>
      <c r="M129" s="100"/>
      <c r="N129" s="100"/>
    </row>
    <row r="130" spans="1:14" ht="15" customHeight="1">
      <c r="A130" s="56"/>
      <c r="B130" s="57"/>
      <c r="C130" s="70"/>
      <c r="D130" s="97"/>
      <c r="E130" s="32"/>
      <c r="F130" s="99"/>
      <c r="G130" s="60"/>
      <c r="H130" s="100"/>
      <c r="I130" s="100"/>
      <c r="J130" s="100"/>
      <c r="K130" s="100"/>
      <c r="L130" s="100"/>
      <c r="M130" s="100"/>
      <c r="N130" s="100"/>
    </row>
    <row r="131" spans="1:14" ht="15" customHeight="1">
      <c r="A131" s="56"/>
      <c r="B131" s="57"/>
      <c r="C131" s="70"/>
      <c r="D131" s="97"/>
      <c r="E131" s="32"/>
      <c r="F131" s="99"/>
      <c r="G131" s="60"/>
      <c r="H131" s="100"/>
      <c r="I131" s="100"/>
      <c r="J131" s="100"/>
      <c r="K131" s="100"/>
      <c r="L131" s="100"/>
      <c r="M131" s="100"/>
      <c r="N131" s="100"/>
    </row>
    <row r="132" spans="1:14" ht="15" customHeight="1">
      <c r="A132" s="56"/>
      <c r="B132" s="57"/>
      <c r="C132" s="70"/>
      <c r="D132" s="97"/>
      <c r="E132" s="32"/>
      <c r="F132" s="99"/>
      <c r="G132" s="60"/>
      <c r="H132" s="100"/>
      <c r="I132" s="100"/>
      <c r="J132" s="100"/>
      <c r="K132" s="100"/>
      <c r="L132" s="100"/>
      <c r="M132" s="100"/>
      <c r="N132" s="100"/>
    </row>
    <row r="133" spans="1:14" ht="15" customHeight="1">
      <c r="A133" s="56"/>
      <c r="B133" s="57"/>
      <c r="C133" s="70"/>
      <c r="D133" s="97"/>
      <c r="E133" s="32"/>
      <c r="F133" s="99"/>
      <c r="G133" s="60"/>
      <c r="H133" s="100"/>
      <c r="I133" s="100"/>
      <c r="J133" s="100"/>
      <c r="K133" s="100"/>
      <c r="L133" s="100"/>
      <c r="M133" s="100"/>
      <c r="N133" s="100"/>
    </row>
    <row r="134" spans="1:14" ht="15" customHeight="1">
      <c r="A134" s="56"/>
      <c r="B134" s="57"/>
      <c r="C134" s="70"/>
      <c r="D134" s="97"/>
      <c r="E134" s="32"/>
      <c r="F134" s="32"/>
      <c r="G134" s="60"/>
      <c r="H134" s="100"/>
      <c r="I134" s="100"/>
      <c r="J134" s="100"/>
      <c r="K134" s="100"/>
      <c r="L134" s="100"/>
      <c r="M134" s="100"/>
      <c r="N134" s="100"/>
    </row>
    <row r="135" spans="1:14" ht="15" customHeight="1">
      <c r="A135" s="56"/>
      <c r="B135" s="57"/>
      <c r="C135" s="70"/>
      <c r="D135" s="97"/>
      <c r="E135" s="32"/>
      <c r="F135" s="32"/>
      <c r="G135" s="60"/>
      <c r="H135" s="100"/>
      <c r="I135" s="100"/>
      <c r="J135" s="100"/>
      <c r="K135" s="100"/>
      <c r="L135" s="100"/>
      <c r="M135" s="100"/>
      <c r="N135" s="100"/>
    </row>
    <row r="136" spans="1:14" ht="15" customHeight="1">
      <c r="A136" s="56"/>
      <c r="B136" s="57"/>
      <c r="C136" s="70"/>
      <c r="D136" s="97"/>
      <c r="E136" s="32"/>
      <c r="F136" s="99"/>
      <c r="G136" s="60"/>
      <c r="H136" s="100"/>
      <c r="I136" s="100"/>
      <c r="J136" s="100"/>
      <c r="K136" s="100"/>
      <c r="L136" s="100"/>
      <c r="M136" s="100"/>
      <c r="N136" s="100"/>
    </row>
    <row r="137" spans="1:14" ht="15" customHeight="1">
      <c r="A137" s="56"/>
      <c r="B137" s="57"/>
      <c r="C137" s="70"/>
      <c r="D137" s="97"/>
      <c r="E137" s="32"/>
      <c r="F137" s="99"/>
      <c r="G137" s="60"/>
      <c r="H137" s="100"/>
      <c r="I137" s="100"/>
      <c r="J137" s="100"/>
      <c r="K137" s="100"/>
      <c r="L137" s="100"/>
      <c r="M137" s="100"/>
      <c r="N137" s="100"/>
    </row>
    <row r="138" spans="1:14" ht="15" customHeight="1">
      <c r="A138" s="56"/>
      <c r="B138" s="57"/>
      <c r="C138" s="70"/>
      <c r="D138" s="97"/>
      <c r="E138" s="32"/>
      <c r="F138" s="99"/>
      <c r="G138" s="60"/>
      <c r="H138" s="100"/>
      <c r="I138" s="100"/>
      <c r="J138" s="100"/>
      <c r="K138" s="100"/>
      <c r="L138" s="100"/>
      <c r="M138" s="100"/>
      <c r="N138" s="100"/>
    </row>
    <row r="139" spans="1:14" ht="15" customHeight="1">
      <c r="A139" s="56"/>
      <c r="B139" s="57"/>
      <c r="C139" s="70"/>
      <c r="D139" s="97"/>
      <c r="E139" s="32"/>
      <c r="F139" s="32"/>
      <c r="G139" s="60"/>
      <c r="H139" s="100"/>
      <c r="I139" s="100"/>
      <c r="J139" s="100"/>
      <c r="K139" s="100"/>
      <c r="L139" s="100"/>
      <c r="M139" s="100"/>
      <c r="N139" s="100"/>
    </row>
    <row r="140" spans="1:14" ht="15" customHeight="1">
      <c r="A140" s="56"/>
      <c r="B140" s="57"/>
      <c r="C140" s="70"/>
      <c r="D140" s="97"/>
      <c r="E140" s="32"/>
      <c r="F140" s="32"/>
      <c r="G140" s="60"/>
      <c r="H140" s="100"/>
      <c r="I140" s="100"/>
      <c r="J140" s="100"/>
      <c r="K140" s="100"/>
      <c r="L140" s="100"/>
      <c r="M140" s="100"/>
      <c r="N140" s="100"/>
    </row>
    <row r="141" spans="1:14" ht="15" customHeight="1">
      <c r="A141" s="56"/>
      <c r="B141" s="57"/>
      <c r="C141" s="70"/>
      <c r="D141" s="97"/>
      <c r="E141" s="32"/>
      <c r="F141" s="99"/>
      <c r="G141" s="60"/>
      <c r="H141" s="100"/>
      <c r="I141" s="100"/>
      <c r="J141" s="100"/>
      <c r="K141" s="100"/>
      <c r="L141" s="100"/>
      <c r="M141" s="100"/>
      <c r="N141" s="100"/>
    </row>
    <row r="142" spans="1:14" ht="15" customHeight="1">
      <c r="A142" s="56"/>
      <c r="B142" s="57"/>
      <c r="C142" s="70"/>
      <c r="D142" s="97"/>
      <c r="E142" s="32"/>
      <c r="F142" s="99"/>
      <c r="G142" s="60"/>
      <c r="H142" s="100"/>
      <c r="I142" s="100"/>
      <c r="J142" s="100"/>
      <c r="K142" s="100"/>
      <c r="L142" s="100"/>
      <c r="M142" s="100"/>
      <c r="N142" s="100"/>
    </row>
    <row r="143" spans="1:14" ht="15" customHeight="1">
      <c r="A143" s="56"/>
      <c r="B143" s="57"/>
      <c r="C143" s="70"/>
      <c r="D143" s="97"/>
      <c r="E143" s="32"/>
      <c r="F143" s="32"/>
      <c r="G143" s="60"/>
      <c r="H143" s="100"/>
      <c r="I143" s="100"/>
      <c r="J143" s="100"/>
      <c r="K143" s="100"/>
      <c r="L143" s="100"/>
      <c r="M143" s="100"/>
      <c r="N143" s="100"/>
    </row>
    <row r="144" spans="1:14" ht="15" customHeight="1">
      <c r="A144" s="56"/>
      <c r="B144" s="57"/>
      <c r="C144" s="70"/>
      <c r="D144" s="97"/>
      <c r="E144" s="32"/>
      <c r="F144" s="32"/>
      <c r="G144" s="60"/>
      <c r="H144" s="100"/>
      <c r="I144" s="100"/>
      <c r="J144" s="100"/>
      <c r="K144" s="100"/>
      <c r="L144" s="100"/>
      <c r="M144" s="100"/>
      <c r="N144" s="100"/>
    </row>
    <row r="145" spans="1:14" ht="15" customHeight="1">
      <c r="A145" s="56"/>
      <c r="B145" s="57"/>
      <c r="C145" s="70"/>
      <c r="D145" s="97"/>
      <c r="E145" s="32"/>
      <c r="F145" s="32"/>
      <c r="G145" s="60"/>
      <c r="H145" s="100"/>
      <c r="I145" s="100"/>
      <c r="J145" s="100"/>
      <c r="K145" s="100"/>
      <c r="L145" s="100"/>
      <c r="M145" s="100"/>
      <c r="N145" s="100"/>
    </row>
    <row r="146" spans="1:14" ht="15" customHeight="1">
      <c r="A146" s="56"/>
      <c r="B146" s="57"/>
      <c r="C146" s="70"/>
      <c r="D146" s="97"/>
      <c r="E146" s="32"/>
      <c r="F146" s="32"/>
      <c r="G146" s="60"/>
      <c r="H146" s="100"/>
      <c r="I146" s="100"/>
      <c r="J146" s="100"/>
      <c r="K146" s="100"/>
      <c r="L146" s="100"/>
      <c r="M146" s="100"/>
      <c r="N146" s="100"/>
    </row>
    <row r="147" spans="1:14" ht="15" customHeight="1">
      <c r="A147" s="56"/>
      <c r="B147" s="57"/>
      <c r="C147" s="70"/>
      <c r="D147" s="97"/>
      <c r="E147" s="32"/>
      <c r="F147" s="32"/>
      <c r="G147" s="60"/>
      <c r="H147" s="100"/>
      <c r="I147" s="100"/>
      <c r="J147" s="100"/>
      <c r="K147" s="100"/>
      <c r="L147" s="100"/>
      <c r="M147" s="100"/>
      <c r="N147" s="100"/>
    </row>
    <row r="148" spans="1:14" ht="15" customHeight="1">
      <c r="A148" s="56"/>
      <c r="B148" s="57"/>
      <c r="C148" s="70"/>
      <c r="D148" s="97"/>
      <c r="E148" s="32"/>
      <c r="F148" s="32"/>
      <c r="G148" s="60"/>
      <c r="H148" s="100"/>
      <c r="I148" s="100"/>
      <c r="J148" s="100"/>
      <c r="K148" s="100"/>
      <c r="L148" s="100"/>
      <c r="M148" s="100"/>
      <c r="N148" s="100"/>
    </row>
    <row r="149" spans="1:14" ht="15" customHeight="1">
      <c r="A149" s="56"/>
      <c r="B149" s="57"/>
      <c r="C149" s="70"/>
      <c r="D149" s="97"/>
      <c r="E149" s="32"/>
      <c r="F149" s="32"/>
      <c r="G149" s="60"/>
      <c r="H149" s="100"/>
      <c r="I149" s="100"/>
      <c r="J149" s="100"/>
      <c r="K149" s="100"/>
      <c r="L149" s="100"/>
      <c r="M149" s="100"/>
      <c r="N149" s="100"/>
    </row>
    <row r="150" spans="1:14" ht="15" customHeight="1">
      <c r="A150" s="56"/>
      <c r="B150" s="57"/>
      <c r="C150" s="70"/>
      <c r="D150" s="97"/>
      <c r="E150" s="32"/>
      <c r="F150" s="32"/>
      <c r="G150" s="60"/>
      <c r="H150" s="100"/>
      <c r="I150" s="100"/>
      <c r="J150" s="100"/>
      <c r="K150" s="100"/>
      <c r="L150" s="100"/>
      <c r="M150" s="100"/>
      <c r="N150" s="100"/>
    </row>
    <row r="151" spans="1:14" ht="15" customHeight="1">
      <c r="A151" s="56"/>
      <c r="B151" s="57"/>
      <c r="C151" s="70"/>
      <c r="D151" s="97"/>
      <c r="E151" s="32"/>
      <c r="F151" s="32"/>
      <c r="G151" s="60"/>
      <c r="H151" s="100"/>
      <c r="I151" s="100"/>
      <c r="J151" s="100"/>
      <c r="K151" s="100"/>
      <c r="L151" s="100"/>
      <c r="M151" s="100"/>
      <c r="N151" s="100"/>
    </row>
    <row r="152" spans="1:14" ht="15" customHeight="1">
      <c r="A152" s="56"/>
      <c r="B152" s="57"/>
      <c r="C152" s="70"/>
      <c r="D152" s="97"/>
      <c r="E152" s="32"/>
      <c r="F152" s="32"/>
      <c r="G152" s="32"/>
      <c r="H152" s="100"/>
      <c r="I152" s="100"/>
      <c r="J152" s="100"/>
      <c r="K152" s="100"/>
      <c r="L152" s="100"/>
      <c r="M152" s="100"/>
      <c r="N152" s="100"/>
    </row>
    <row r="153" spans="1:14" ht="15" customHeight="1">
      <c r="A153" s="56"/>
      <c r="B153" s="57"/>
      <c r="C153" s="70"/>
      <c r="D153" s="97"/>
      <c r="E153" s="32"/>
      <c r="F153" s="32"/>
      <c r="G153" s="32"/>
      <c r="H153" s="100"/>
      <c r="I153" s="100"/>
      <c r="J153" s="100"/>
      <c r="K153" s="100"/>
      <c r="L153" s="100"/>
      <c r="M153" s="100"/>
      <c r="N153" s="100"/>
    </row>
    <row r="154" spans="1:14" ht="15" customHeight="1">
      <c r="A154" s="95"/>
      <c r="B154" s="96"/>
      <c r="C154" s="97"/>
      <c r="D154" s="97"/>
      <c r="E154" s="32"/>
      <c r="F154" s="32"/>
      <c r="G154" s="32"/>
      <c r="H154" s="100"/>
      <c r="I154" s="100"/>
      <c r="J154" s="100"/>
      <c r="K154" s="100"/>
      <c r="L154" s="100"/>
      <c r="M154" s="100"/>
      <c r="N154" s="100"/>
    </row>
    <row r="155" spans="1:14" ht="15" customHeight="1">
      <c r="A155" s="95"/>
      <c r="B155" s="96"/>
      <c r="C155" s="97"/>
      <c r="D155" s="97"/>
      <c r="E155" s="32"/>
      <c r="F155" s="32"/>
      <c r="G155" s="32"/>
      <c r="H155" s="100"/>
      <c r="I155" s="100"/>
      <c r="J155" s="100"/>
      <c r="K155" s="100"/>
      <c r="L155" s="100"/>
      <c r="M155" s="100"/>
      <c r="N155" s="100"/>
    </row>
    <row r="156" spans="1:14" ht="15" customHeight="1">
      <c r="A156" s="95"/>
      <c r="B156" s="96"/>
      <c r="C156" s="97"/>
      <c r="D156" s="97"/>
      <c r="E156" s="32"/>
      <c r="F156" s="32"/>
      <c r="G156" s="32"/>
      <c r="H156" s="100"/>
      <c r="I156" s="100"/>
      <c r="J156" s="100"/>
      <c r="K156" s="100"/>
      <c r="L156" s="100"/>
      <c r="M156" s="100"/>
      <c r="N156" s="100"/>
    </row>
    <row r="157" spans="1:14" ht="15" customHeight="1">
      <c r="A157" s="32"/>
      <c r="B157" s="32"/>
      <c r="C157" s="32"/>
      <c r="D157" s="32"/>
      <c r="E157" s="32"/>
      <c r="F157" s="32"/>
      <c r="G157" s="65"/>
      <c r="H157" s="32"/>
      <c r="I157" s="32"/>
      <c r="J157" s="32"/>
      <c r="K157" s="32"/>
      <c r="L157" s="32"/>
      <c r="M157" s="32"/>
      <c r="N157" s="32"/>
    </row>
    <row r="158" spans="1:14" ht="15" customHeight="1">
      <c r="A158" s="32"/>
      <c r="B158" s="32"/>
      <c r="C158" s="32"/>
      <c r="D158" s="32"/>
      <c r="E158" s="32"/>
      <c r="F158" s="32"/>
      <c r="G158" s="65"/>
      <c r="H158" s="32"/>
      <c r="I158" s="32"/>
      <c r="J158" s="32"/>
      <c r="K158" s="32"/>
      <c r="L158" s="32"/>
      <c r="M158" s="32"/>
      <c r="N158" s="32"/>
    </row>
    <row r="159" spans="1:14" ht="15" customHeight="1">
      <c r="A159" s="32"/>
      <c r="B159" s="32"/>
      <c r="C159" s="32"/>
      <c r="D159" s="32"/>
      <c r="E159" s="32"/>
      <c r="F159" s="32"/>
      <c r="G159" s="65"/>
      <c r="H159" s="32"/>
      <c r="I159" s="32"/>
      <c r="J159" s="32"/>
      <c r="K159" s="32"/>
      <c r="L159" s="32"/>
      <c r="M159" s="32"/>
      <c r="N159" s="32"/>
    </row>
  </sheetData>
  <conditionalFormatting sqref="M3:N5 L6:N17 L18:L19 N18:N19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1"/>
  <sheetViews>
    <sheetView showGridLines="0" workbookViewId="0"/>
  </sheetViews>
  <sheetFormatPr defaultColWidth="11.125" defaultRowHeight="12.75" customHeight="1"/>
  <cols>
    <col min="1" max="1" width="10.375" style="25" customWidth="1"/>
    <col min="2" max="2" width="6.375" style="25" customWidth="1"/>
    <col min="3" max="3" width="9" style="25" customWidth="1"/>
    <col min="4" max="4" width="8.375" style="25" customWidth="1"/>
    <col min="5" max="5" width="17.625" style="25" customWidth="1"/>
    <col min="6" max="6" width="22.125" style="25" customWidth="1"/>
    <col min="7" max="7" width="19.125" style="25" customWidth="1"/>
    <col min="8" max="8" width="20.875" style="25" customWidth="1"/>
    <col min="9" max="9" width="7.5" style="25" customWidth="1"/>
    <col min="10" max="10" width="7.875" style="25" customWidth="1"/>
    <col min="11" max="11" width="6.625" style="25" customWidth="1"/>
    <col min="12" max="12" width="6.875" style="25" customWidth="1"/>
    <col min="13" max="13" width="2" style="25" customWidth="1"/>
    <col min="14" max="14" width="6.875" style="25" customWidth="1"/>
    <col min="15" max="15" width="11.125" style="25" customWidth="1"/>
    <col min="16" max="16384" width="11.125" style="25"/>
  </cols>
  <sheetData>
    <row r="1" spans="1:14" ht="15" customHeight="1">
      <c r="A1" s="26"/>
      <c r="B1" s="26"/>
      <c r="C1" s="27">
        <f>SUM(C3:C115)</f>
        <v>35</v>
      </c>
      <c r="D1" s="28" t="s">
        <v>45</v>
      </c>
      <c r="E1" s="27">
        <f>SUM(L6:L19)</f>
        <v>650</v>
      </c>
      <c r="F1" s="27">
        <f>C1+I25</f>
        <v>435</v>
      </c>
      <c r="G1" s="29">
        <f>F1-E1</f>
        <v>-215</v>
      </c>
      <c r="H1" s="30" t="s">
        <v>19</v>
      </c>
      <c r="I1" s="31">
        <f>COUNTA(B3:B121)</f>
        <v>6</v>
      </c>
      <c r="J1" s="32"/>
      <c r="K1" s="32"/>
      <c r="L1" s="32"/>
      <c r="M1" s="32"/>
      <c r="N1" s="32"/>
    </row>
    <row r="2" spans="1:14" ht="15.95" customHeight="1">
      <c r="A2" s="33" t="s">
        <v>46</v>
      </c>
      <c r="B2" s="34" t="s">
        <v>47</v>
      </c>
      <c r="C2" s="35" t="s">
        <v>48</v>
      </c>
      <c r="D2" s="36" t="s">
        <v>49</v>
      </c>
      <c r="E2" s="36" t="s">
        <v>50</v>
      </c>
      <c r="F2" s="35" t="s">
        <v>51</v>
      </c>
      <c r="G2" s="37" t="s">
        <v>52</v>
      </c>
      <c r="H2" s="38" t="s">
        <v>16</v>
      </c>
      <c r="I2" s="31">
        <f>SUMIF(G$3:G$72,H2,C$3:C$72)</f>
        <v>1000</v>
      </c>
      <c r="J2" s="39">
        <f>TOTAIS!P5</f>
        <v>1000</v>
      </c>
      <c r="K2" s="31">
        <f>TOTAIS!O5</f>
        <v>1500</v>
      </c>
      <c r="L2" s="31">
        <f>K2-I2</f>
        <v>500</v>
      </c>
      <c r="M2" s="32"/>
      <c r="N2" s="32"/>
    </row>
    <row r="3" spans="1:14" ht="15.95" customHeight="1">
      <c r="A3" s="40" t="s">
        <v>53</v>
      </c>
      <c r="B3" s="41" t="s">
        <v>54</v>
      </c>
      <c r="C3" s="42">
        <v>1000</v>
      </c>
      <c r="D3" s="43">
        <f>C3</f>
        <v>1000</v>
      </c>
      <c r="E3" s="44" t="s">
        <v>16</v>
      </c>
      <c r="F3" s="45" t="s">
        <v>55</v>
      </c>
      <c r="G3" s="46" t="s">
        <v>16</v>
      </c>
      <c r="H3" s="47" t="s">
        <v>17</v>
      </c>
      <c r="I3" s="31">
        <f>SUMIF(G$3:G$72,H3,C$3:C$72)</f>
        <v>0</v>
      </c>
      <c r="J3" s="32"/>
      <c r="K3" s="32"/>
      <c r="L3" s="32"/>
      <c r="M3" s="32"/>
      <c r="N3" s="32"/>
    </row>
    <row r="4" spans="1:14" ht="15" customHeight="1">
      <c r="A4" s="48">
        <v>44566</v>
      </c>
      <c r="B4" s="49" t="s">
        <v>56</v>
      </c>
      <c r="C4" s="50">
        <v>-300</v>
      </c>
      <c r="D4" s="43">
        <f>D3+C4</f>
        <v>700</v>
      </c>
      <c r="E4" s="51" t="s">
        <v>57</v>
      </c>
      <c r="F4" s="52" t="s">
        <v>55</v>
      </c>
      <c r="G4" s="46" t="s">
        <v>20</v>
      </c>
      <c r="H4" s="53"/>
      <c r="I4" s="32"/>
      <c r="J4" s="30" t="s">
        <v>58</v>
      </c>
      <c r="K4" s="30" t="s">
        <v>59</v>
      </c>
      <c r="L4" s="30" t="s">
        <v>60</v>
      </c>
      <c r="M4" s="32"/>
      <c r="N4" s="32"/>
    </row>
    <row r="5" spans="1:14" ht="15" customHeight="1">
      <c r="A5" s="48">
        <v>44566</v>
      </c>
      <c r="B5" s="49" t="s">
        <v>54</v>
      </c>
      <c r="C5" s="50">
        <v>-200</v>
      </c>
      <c r="D5" s="43">
        <f>D4+C5</f>
        <v>500</v>
      </c>
      <c r="E5" s="47" t="s">
        <v>61</v>
      </c>
      <c r="F5" s="52" t="s">
        <v>55</v>
      </c>
      <c r="G5" s="46" t="s">
        <v>62</v>
      </c>
      <c r="H5" s="53"/>
      <c r="I5" s="32"/>
      <c r="J5" s="32"/>
      <c r="K5" s="32"/>
      <c r="L5" s="32"/>
      <c r="M5" s="32"/>
      <c r="N5" s="32"/>
    </row>
    <row r="6" spans="1:14" ht="15" customHeight="1">
      <c r="A6" s="48">
        <v>44566</v>
      </c>
      <c r="B6" s="49" t="s">
        <v>54</v>
      </c>
      <c r="C6" s="50">
        <v>-30</v>
      </c>
      <c r="D6" s="43">
        <f>D5+C6</f>
        <v>470</v>
      </c>
      <c r="E6" s="47" t="s">
        <v>63</v>
      </c>
      <c r="F6" s="30" t="s">
        <v>55</v>
      </c>
      <c r="G6" s="54" t="s">
        <v>63</v>
      </c>
      <c r="H6" s="30" t="str">
        <f>TOTAIS!$A10</f>
        <v>Renda</v>
      </c>
      <c r="I6" s="31">
        <f t="shared" ref="I6:I19" si="0">-SUMIF(G$3:G$121,H6,C$3:C$121)</f>
        <v>300</v>
      </c>
      <c r="J6" s="39">
        <f>TOTAIS!P10</f>
        <v>300</v>
      </c>
      <c r="K6" s="31">
        <f>TOTAIS!O10</f>
        <v>300</v>
      </c>
      <c r="L6" s="31">
        <f t="shared" ref="L6:L19" si="1">IF(K6-I6&lt;0,0,K6-I6)</f>
        <v>0</v>
      </c>
      <c r="M6" s="31">
        <v>1</v>
      </c>
      <c r="N6" s="31">
        <f t="shared" ref="N6:N19" si="2">IF(I6&lt;0,K6,IF(L6&lt;0,0,M6*L6))</f>
        <v>0</v>
      </c>
    </row>
    <row r="7" spans="1:14" ht="15" customHeight="1">
      <c r="A7" s="48">
        <v>44566</v>
      </c>
      <c r="B7" s="49" t="s">
        <v>54</v>
      </c>
      <c r="C7" s="50">
        <v>-35</v>
      </c>
      <c r="D7" s="43">
        <f>D6+C7</f>
        <v>435</v>
      </c>
      <c r="E7" s="47" t="s">
        <v>64</v>
      </c>
      <c r="F7" s="30" t="s">
        <v>55</v>
      </c>
      <c r="G7" s="55" t="s">
        <v>65</v>
      </c>
      <c r="H7" s="30" t="str">
        <f>TOTAIS!$A11</f>
        <v>Comida</v>
      </c>
      <c r="I7" s="31">
        <f t="shared" si="0"/>
        <v>200</v>
      </c>
      <c r="J7" s="39">
        <f>TOTAIS!P11</f>
        <v>200</v>
      </c>
      <c r="K7" s="31">
        <f>TOTAIS!O11</f>
        <v>400</v>
      </c>
      <c r="L7" s="31">
        <f t="shared" si="1"/>
        <v>200</v>
      </c>
      <c r="M7" s="31">
        <v>1</v>
      </c>
      <c r="N7" s="31">
        <f t="shared" si="2"/>
        <v>200</v>
      </c>
    </row>
    <row r="8" spans="1:14" ht="15" customHeight="1">
      <c r="A8" s="48">
        <v>44566</v>
      </c>
      <c r="B8" s="49" t="s">
        <v>56</v>
      </c>
      <c r="C8" s="50">
        <v>-400</v>
      </c>
      <c r="D8" s="43">
        <f>D7+C8</f>
        <v>35</v>
      </c>
      <c r="E8" s="47" t="s">
        <v>66</v>
      </c>
      <c r="F8" s="30" t="s">
        <v>66</v>
      </c>
      <c r="G8" s="55" t="s">
        <v>66</v>
      </c>
      <c r="H8" s="30" t="str">
        <f>TOTAIS!$A12</f>
        <v>Portagens</v>
      </c>
      <c r="I8" s="31">
        <f t="shared" si="0"/>
        <v>0</v>
      </c>
      <c r="J8" s="39">
        <f>TOTAIS!P12</f>
        <v>0</v>
      </c>
      <c r="K8" s="31">
        <f>TOTAIS!O12</f>
        <v>50</v>
      </c>
      <c r="L8" s="31">
        <f t="shared" si="1"/>
        <v>50</v>
      </c>
      <c r="M8" s="31">
        <v>1</v>
      </c>
      <c r="N8" s="31">
        <f t="shared" si="2"/>
        <v>50</v>
      </c>
    </row>
    <row r="9" spans="1:14" ht="15" customHeight="1">
      <c r="A9" s="56"/>
      <c r="B9" s="57"/>
      <c r="C9" s="58"/>
      <c r="D9" s="59"/>
      <c r="E9" s="53"/>
      <c r="F9" s="32"/>
      <c r="G9" s="60"/>
      <c r="H9" s="30" t="str">
        <f>TOTAIS!$A13</f>
        <v>Contas</v>
      </c>
      <c r="I9" s="31">
        <f t="shared" si="0"/>
        <v>0</v>
      </c>
      <c r="J9" s="39">
        <f>TOTAIS!P13</f>
        <v>0</v>
      </c>
      <c r="K9" s="31">
        <f>TOTAIS!O13</f>
        <v>50</v>
      </c>
      <c r="L9" s="31">
        <f t="shared" si="1"/>
        <v>50</v>
      </c>
      <c r="M9" s="31">
        <v>1</v>
      </c>
      <c r="N9" s="31">
        <f t="shared" si="2"/>
        <v>50</v>
      </c>
    </row>
    <row r="10" spans="1:14" ht="15" customHeight="1">
      <c r="A10" s="56"/>
      <c r="B10" s="57"/>
      <c r="C10" s="58"/>
      <c r="D10" s="59"/>
      <c r="E10" s="53"/>
      <c r="F10" s="32"/>
      <c r="G10" s="60"/>
      <c r="H10" s="30" t="str">
        <f>TOTAIS!$A14</f>
        <v>Diesel</v>
      </c>
      <c r="I10" s="31">
        <f t="shared" si="0"/>
        <v>35</v>
      </c>
      <c r="J10" s="39">
        <f>TOTAIS!P14</f>
        <v>35</v>
      </c>
      <c r="K10" s="31">
        <f>TOTAIS!O14</f>
        <v>100</v>
      </c>
      <c r="L10" s="31">
        <f t="shared" si="1"/>
        <v>65</v>
      </c>
      <c r="M10" s="31">
        <v>1</v>
      </c>
      <c r="N10" s="31">
        <f t="shared" si="2"/>
        <v>65</v>
      </c>
    </row>
    <row r="11" spans="1:14" ht="15" customHeight="1">
      <c r="A11" s="56"/>
      <c r="B11" s="57"/>
      <c r="C11" s="58"/>
      <c r="D11" s="59"/>
      <c r="E11" s="53"/>
      <c r="F11" s="32"/>
      <c r="G11" s="60"/>
      <c r="H11" s="30" t="str">
        <f>TOTAIS!$A15</f>
        <v>Serviços</v>
      </c>
      <c r="I11" s="31">
        <f t="shared" si="0"/>
        <v>0</v>
      </c>
      <c r="J11" s="39">
        <f>TOTAIS!P15</f>
        <v>0</v>
      </c>
      <c r="K11" s="31">
        <f>TOTAIS!O15</f>
        <v>50</v>
      </c>
      <c r="L11" s="31">
        <f t="shared" si="1"/>
        <v>50</v>
      </c>
      <c r="M11" s="31">
        <v>0</v>
      </c>
      <c r="N11" s="31">
        <f t="shared" si="2"/>
        <v>0</v>
      </c>
    </row>
    <row r="12" spans="1:14" ht="15" customHeight="1">
      <c r="A12" s="56"/>
      <c r="B12" s="57"/>
      <c r="C12" s="58"/>
      <c r="D12" s="59"/>
      <c r="E12" s="53"/>
      <c r="F12" s="32"/>
      <c r="G12" s="60"/>
      <c r="H12" s="30" t="str">
        <f>TOTAIS!$A16</f>
        <v>UBER Transporte</v>
      </c>
      <c r="I12" s="31">
        <f t="shared" si="0"/>
        <v>0</v>
      </c>
      <c r="J12" s="39">
        <f>TOTAIS!P16</f>
        <v>0</v>
      </c>
      <c r="K12" s="31">
        <f>TOTAIS!O16</f>
        <v>10</v>
      </c>
      <c r="L12" s="31">
        <f t="shared" si="1"/>
        <v>10</v>
      </c>
      <c r="M12" s="31">
        <v>0</v>
      </c>
      <c r="N12" s="31">
        <f t="shared" si="2"/>
        <v>0</v>
      </c>
    </row>
    <row r="13" spans="1:14" ht="15" customHeight="1">
      <c r="A13" s="56"/>
      <c r="B13" s="57"/>
      <c r="C13" s="58"/>
      <c r="D13" s="59"/>
      <c r="E13" s="53"/>
      <c r="F13" s="32"/>
      <c r="G13" s="61"/>
      <c r="H13" s="30" t="str">
        <f>TOTAIS!$A17</f>
        <v>GLOVO</v>
      </c>
      <c r="I13" s="31">
        <f t="shared" si="0"/>
        <v>0</v>
      </c>
      <c r="J13" s="39">
        <f>TOTAIS!P17</f>
        <v>0</v>
      </c>
      <c r="K13" s="31">
        <f>TOTAIS!O17</f>
        <v>50</v>
      </c>
      <c r="L13" s="31">
        <f t="shared" si="1"/>
        <v>50</v>
      </c>
      <c r="M13" s="31">
        <v>0</v>
      </c>
      <c r="N13" s="31">
        <f t="shared" si="2"/>
        <v>0</v>
      </c>
    </row>
    <row r="14" spans="1:14" ht="15" customHeight="1">
      <c r="A14" s="56"/>
      <c r="B14" s="57"/>
      <c r="C14" s="58"/>
      <c r="D14" s="59"/>
      <c r="E14" s="53"/>
      <c r="F14" s="62"/>
      <c r="G14" s="63"/>
      <c r="H14" s="47" t="str">
        <f>TOTAIS!$A18</f>
        <v>Levantamento</v>
      </c>
      <c r="I14" s="31">
        <f t="shared" si="0"/>
        <v>0</v>
      </c>
      <c r="J14" s="39">
        <f>TOTAIS!P18</f>
        <v>0</v>
      </c>
      <c r="K14" s="31">
        <f>TOTAIS!O18</f>
        <v>10</v>
      </c>
      <c r="L14" s="31">
        <f t="shared" si="1"/>
        <v>10</v>
      </c>
      <c r="M14" s="31">
        <v>1</v>
      </c>
      <c r="N14" s="31">
        <f t="shared" si="2"/>
        <v>10</v>
      </c>
    </row>
    <row r="15" spans="1:14" ht="15" customHeight="1">
      <c r="A15" s="56"/>
      <c r="B15" s="57"/>
      <c r="C15" s="58"/>
      <c r="D15" s="59"/>
      <c r="E15" s="53"/>
      <c r="F15" s="32"/>
      <c r="G15" s="64"/>
      <c r="H15" s="30" t="str">
        <f>TOTAIS!$A19</f>
        <v>Empregada</v>
      </c>
      <c r="I15" s="31">
        <f t="shared" si="0"/>
        <v>30</v>
      </c>
      <c r="J15" s="39">
        <f>TOTAIS!P19</f>
        <v>30</v>
      </c>
      <c r="K15" s="31">
        <f>TOTAIS!O19</f>
        <v>30</v>
      </c>
      <c r="L15" s="31">
        <f t="shared" si="1"/>
        <v>0</v>
      </c>
      <c r="M15" s="31">
        <v>1</v>
      </c>
      <c r="N15" s="31">
        <f t="shared" si="2"/>
        <v>0</v>
      </c>
    </row>
    <row r="16" spans="1:14" ht="15" customHeight="1">
      <c r="A16" s="56"/>
      <c r="B16" s="57"/>
      <c r="C16" s="58"/>
      <c r="D16" s="59"/>
      <c r="E16" s="53"/>
      <c r="F16" s="62"/>
      <c r="G16" s="63"/>
      <c r="H16" s="47" t="str">
        <f>TOTAIS!$A20</f>
        <v>Outros</v>
      </c>
      <c r="I16" s="31">
        <f t="shared" si="0"/>
        <v>0</v>
      </c>
      <c r="J16" s="39">
        <f>TOTAIS!P20</f>
        <v>0</v>
      </c>
      <c r="K16" s="31">
        <f>TOTAIS!O20</f>
        <v>30</v>
      </c>
      <c r="L16" s="31">
        <f t="shared" si="1"/>
        <v>30</v>
      </c>
      <c r="M16" s="31">
        <v>0</v>
      </c>
      <c r="N16" s="31">
        <f t="shared" si="2"/>
        <v>0</v>
      </c>
    </row>
    <row r="17" spans="1:14" ht="15" customHeight="1">
      <c r="A17" s="56"/>
      <c r="B17" s="57"/>
      <c r="C17" s="58"/>
      <c r="D17" s="59"/>
      <c r="E17" s="53"/>
      <c r="F17" s="62"/>
      <c r="G17" s="63"/>
      <c r="H17" s="47" t="str">
        <f>TOTAIS!$A21</f>
        <v>Saude</v>
      </c>
      <c r="I17" s="31">
        <f t="shared" si="0"/>
        <v>0</v>
      </c>
      <c r="J17" s="39">
        <f>TOTAIS!P21</f>
        <v>0</v>
      </c>
      <c r="K17" s="31">
        <f>TOTAIS!O21</f>
        <v>30</v>
      </c>
      <c r="L17" s="31">
        <f t="shared" si="1"/>
        <v>30</v>
      </c>
      <c r="M17" s="31">
        <v>1</v>
      </c>
      <c r="N17" s="31">
        <f t="shared" si="2"/>
        <v>30</v>
      </c>
    </row>
    <row r="18" spans="1:14" ht="15" customHeight="1">
      <c r="A18" s="56"/>
      <c r="B18" s="57"/>
      <c r="C18" s="58"/>
      <c r="D18" s="59"/>
      <c r="E18" s="53"/>
      <c r="F18" s="62"/>
      <c r="G18" s="63"/>
      <c r="H18" s="47" t="str">
        <f>TOTAIS!$A22</f>
        <v>Alice</v>
      </c>
      <c r="I18" s="31">
        <f t="shared" si="0"/>
        <v>0</v>
      </c>
      <c r="J18" s="39">
        <f>TOTAIS!P22</f>
        <v>0</v>
      </c>
      <c r="K18" s="31">
        <f>TOTAIS!O22</f>
        <v>80</v>
      </c>
      <c r="L18" s="31">
        <f t="shared" si="1"/>
        <v>80</v>
      </c>
      <c r="M18" s="31">
        <v>1</v>
      </c>
      <c r="N18" s="31">
        <f t="shared" si="2"/>
        <v>80</v>
      </c>
    </row>
    <row r="19" spans="1:14" ht="15" customHeight="1">
      <c r="A19" s="56"/>
      <c r="B19" s="57"/>
      <c r="C19" s="58"/>
      <c r="D19" s="59"/>
      <c r="E19" s="53"/>
      <c r="F19" s="62"/>
      <c r="G19" s="63"/>
      <c r="H19" s="47" t="str">
        <f>TOTAIS!$A23</f>
        <v>Mensalidades</v>
      </c>
      <c r="I19" s="31">
        <f t="shared" si="0"/>
        <v>0</v>
      </c>
      <c r="J19" s="39">
        <f>TOTAIS!P23</f>
        <v>0</v>
      </c>
      <c r="K19" s="31">
        <f>TOTAIS!O23</f>
        <v>25</v>
      </c>
      <c r="L19" s="31">
        <f t="shared" si="1"/>
        <v>25</v>
      </c>
      <c r="M19" s="31">
        <v>1</v>
      </c>
      <c r="N19" s="31">
        <f t="shared" si="2"/>
        <v>25</v>
      </c>
    </row>
    <row r="20" spans="1:14" ht="15" customHeight="1">
      <c r="A20" s="56"/>
      <c r="B20" s="57"/>
      <c r="C20" s="58"/>
      <c r="D20" s="59"/>
      <c r="E20" s="53"/>
      <c r="F20" s="62"/>
      <c r="G20" s="63"/>
      <c r="H20" s="53"/>
      <c r="I20" s="32"/>
      <c r="J20" s="32"/>
      <c r="K20" s="32"/>
      <c r="L20" s="32"/>
      <c r="M20" s="32"/>
      <c r="N20" s="32"/>
    </row>
    <row r="21" spans="1:14" ht="15" customHeight="1">
      <c r="A21" s="56"/>
      <c r="B21" s="57"/>
      <c r="C21" s="58"/>
      <c r="D21" s="59"/>
      <c r="E21" s="53"/>
      <c r="F21" s="62"/>
      <c r="G21" s="63"/>
      <c r="H21" s="47" t="s">
        <v>35</v>
      </c>
      <c r="I21" s="31">
        <f>-SUMIF(G$3:G$121,H21,C$3:C$121)</f>
        <v>0</v>
      </c>
      <c r="J21" s="32"/>
      <c r="K21" s="32"/>
      <c r="L21" s="32"/>
      <c r="M21" s="32"/>
      <c r="N21" s="32"/>
    </row>
    <row r="22" spans="1:14" ht="15" customHeight="1">
      <c r="A22" s="56"/>
      <c r="B22" s="57"/>
      <c r="C22" s="58"/>
      <c r="D22" s="59"/>
      <c r="E22" s="53"/>
      <c r="F22" s="62"/>
      <c r="G22" s="63"/>
      <c r="H22" s="47" t="s">
        <v>36</v>
      </c>
      <c r="I22" s="31">
        <f>-SUMIF(G$3:G$121,H22,C$3:C$121)</f>
        <v>0</v>
      </c>
      <c r="J22" s="32"/>
      <c r="K22" s="32"/>
      <c r="L22" s="32"/>
      <c r="M22" s="65"/>
      <c r="N22" s="65"/>
    </row>
    <row r="23" spans="1:14" ht="15" customHeight="1">
      <c r="A23" s="56"/>
      <c r="B23" s="57"/>
      <c r="C23" s="58"/>
      <c r="D23" s="59"/>
      <c r="E23" s="53"/>
      <c r="F23" s="62"/>
      <c r="G23" s="63"/>
      <c r="H23" s="53"/>
      <c r="I23" s="32"/>
      <c r="J23" s="32"/>
      <c r="K23" s="32"/>
      <c r="L23" s="32"/>
      <c r="M23" s="32"/>
      <c r="N23" s="32"/>
    </row>
    <row r="24" spans="1:14" ht="15" customHeight="1">
      <c r="A24" s="56"/>
      <c r="B24" s="57"/>
      <c r="C24" s="58"/>
      <c r="D24" s="59"/>
      <c r="E24" s="53"/>
      <c r="F24" s="62"/>
      <c r="G24" s="63"/>
      <c r="H24" s="53"/>
      <c r="I24" s="32"/>
      <c r="J24" s="32"/>
      <c r="K24" s="32"/>
      <c r="L24" s="32"/>
      <c r="M24" s="32"/>
      <c r="N24" s="32"/>
    </row>
    <row r="25" spans="1:14" ht="15" customHeight="1">
      <c r="A25" s="56"/>
      <c r="B25" s="57"/>
      <c r="C25" s="58"/>
      <c r="D25" s="59"/>
      <c r="E25" s="53"/>
      <c r="F25" s="62"/>
      <c r="G25" s="63"/>
      <c r="H25" s="47" t="s">
        <v>38</v>
      </c>
      <c r="I25" s="31">
        <f>-SUMIF(G$3:G$121,H25,C$3:C$121)</f>
        <v>400</v>
      </c>
      <c r="J25" s="32"/>
      <c r="K25" s="32"/>
      <c r="L25" s="31">
        <f>-N25+I25</f>
        <v>-110</v>
      </c>
      <c r="M25" s="32"/>
      <c r="N25" s="31">
        <f>SUM(N6:N19)</f>
        <v>510</v>
      </c>
    </row>
    <row r="26" spans="1:14" ht="15" customHeight="1">
      <c r="A26" s="56"/>
      <c r="B26" s="57"/>
      <c r="C26" s="58"/>
      <c r="D26" s="59"/>
      <c r="E26" s="53"/>
      <c r="F26" s="32"/>
      <c r="G26" s="66"/>
      <c r="H26" s="30" t="s">
        <v>39</v>
      </c>
      <c r="I26" s="31">
        <f>-SUMIF(G$3:G$121,H26,C$3:C$121)</f>
        <v>0</v>
      </c>
      <c r="J26" s="32"/>
      <c r="K26" s="32"/>
      <c r="L26" s="32"/>
      <c r="M26" s="32"/>
      <c r="N26" s="32"/>
    </row>
    <row r="27" spans="1:14" ht="15" customHeight="1">
      <c r="A27" s="56"/>
      <c r="B27" s="57"/>
      <c r="C27" s="58"/>
      <c r="D27" s="59"/>
      <c r="E27" s="53"/>
      <c r="F27" s="32"/>
      <c r="G27" s="60"/>
      <c r="H27" s="30" t="s">
        <v>40</v>
      </c>
      <c r="I27" s="31">
        <f>SUMIF(G$3:G$95,H27,C$3:C$95)</f>
        <v>0</v>
      </c>
      <c r="J27" s="32"/>
      <c r="K27" s="31">
        <f>TOTAIS!O42</f>
        <v>0</v>
      </c>
      <c r="L27" s="32"/>
      <c r="M27" s="32"/>
      <c r="N27" s="32"/>
    </row>
    <row r="28" spans="1:14" ht="15" customHeight="1">
      <c r="A28" s="56"/>
      <c r="B28" s="57"/>
      <c r="C28" s="58"/>
      <c r="D28" s="59"/>
      <c r="E28" s="53"/>
      <c r="F28" s="32"/>
      <c r="G28" s="61"/>
      <c r="H28" s="30" t="s">
        <v>41</v>
      </c>
      <c r="I28" s="31">
        <f>SUMIF(G$3:G$95,H28,C$3:C$95)</f>
        <v>0</v>
      </c>
      <c r="J28" s="32"/>
      <c r="K28" s="31">
        <f>TOTAIS!O43</f>
        <v>0</v>
      </c>
      <c r="L28" s="32"/>
      <c r="M28" s="32"/>
      <c r="N28" s="32"/>
    </row>
    <row r="29" spans="1:14" ht="15" customHeight="1">
      <c r="A29" s="56"/>
      <c r="B29" s="57"/>
      <c r="C29" s="58"/>
      <c r="D29" s="59"/>
      <c r="E29" s="53"/>
      <c r="F29" s="62"/>
      <c r="G29" s="63"/>
      <c r="H29" s="47" t="s">
        <v>67</v>
      </c>
      <c r="I29" s="31">
        <f>I27+I28</f>
        <v>0</v>
      </c>
      <c r="J29" s="31">
        <f>J27+J28</f>
        <v>0</v>
      </c>
      <c r="K29" s="31">
        <f>TOTAIS!O45</f>
        <v>0</v>
      </c>
      <c r="L29" s="32"/>
      <c r="M29" s="32"/>
      <c r="N29" s="32"/>
    </row>
    <row r="30" spans="1:14" ht="15" customHeight="1">
      <c r="A30" s="56"/>
      <c r="B30" s="57"/>
      <c r="C30" s="58"/>
      <c r="D30" s="59"/>
      <c r="E30" s="53"/>
      <c r="F30" s="62"/>
      <c r="G30" s="63"/>
      <c r="H30" s="53"/>
      <c r="I30" s="32"/>
      <c r="J30" s="32"/>
      <c r="K30" s="65"/>
      <c r="L30" s="32"/>
      <c r="M30" s="32"/>
      <c r="N30" s="32"/>
    </row>
    <row r="31" spans="1:14" ht="15" customHeight="1">
      <c r="A31" s="56"/>
      <c r="B31" s="57"/>
      <c r="C31" s="58"/>
      <c r="D31" s="59"/>
      <c r="E31" s="53"/>
      <c r="F31" s="62"/>
      <c r="G31" s="63"/>
      <c r="H31" s="53"/>
      <c r="I31" s="32"/>
      <c r="J31" s="32"/>
      <c r="K31" s="67"/>
      <c r="L31" s="32"/>
      <c r="M31" s="32"/>
      <c r="N31" s="32"/>
    </row>
    <row r="32" spans="1:14" ht="15" customHeight="1">
      <c r="A32" s="56"/>
      <c r="B32" s="57"/>
      <c r="C32" s="58"/>
      <c r="D32" s="59"/>
      <c r="E32" s="53"/>
      <c r="F32" s="62"/>
      <c r="G32" s="63"/>
      <c r="H32" s="53"/>
      <c r="I32" s="32"/>
      <c r="J32" s="32"/>
      <c r="K32" s="67"/>
      <c r="L32" s="32"/>
      <c r="M32" s="32"/>
      <c r="N32" s="32"/>
    </row>
    <row r="33" spans="1:14" ht="15" customHeight="1">
      <c r="A33" s="56"/>
      <c r="B33" s="57"/>
      <c r="C33" s="58"/>
      <c r="D33" s="59"/>
      <c r="E33" s="53"/>
      <c r="F33" s="62"/>
      <c r="G33" s="63"/>
      <c r="H33" s="53"/>
      <c r="I33" s="32"/>
      <c r="J33" s="32"/>
      <c r="K33" s="67"/>
      <c r="L33" s="32"/>
      <c r="M33" s="32"/>
      <c r="N33" s="32"/>
    </row>
    <row r="34" spans="1:14" ht="15" customHeight="1">
      <c r="A34" s="56"/>
      <c r="B34" s="57"/>
      <c r="C34" s="58"/>
      <c r="D34" s="59"/>
      <c r="E34" s="53"/>
      <c r="F34" s="62"/>
      <c r="G34" s="63"/>
      <c r="H34" s="53"/>
      <c r="I34" s="32"/>
      <c r="J34" s="32"/>
      <c r="K34" s="67"/>
      <c r="L34" s="32"/>
      <c r="M34" s="32"/>
      <c r="N34" s="32"/>
    </row>
    <row r="35" spans="1:14" ht="15" customHeight="1">
      <c r="A35" s="56"/>
      <c r="B35" s="57"/>
      <c r="C35" s="58"/>
      <c r="D35" s="59"/>
      <c r="E35" s="53"/>
      <c r="F35" s="62"/>
      <c r="G35" s="63"/>
      <c r="H35" s="53"/>
      <c r="I35" s="32"/>
      <c r="J35" s="32"/>
      <c r="K35" s="67"/>
      <c r="L35" s="32"/>
      <c r="M35" s="32"/>
      <c r="N35" s="32"/>
    </row>
    <row r="36" spans="1:14" ht="15" customHeight="1">
      <c r="A36" s="56"/>
      <c r="B36" s="57"/>
      <c r="C36" s="58"/>
      <c r="D36" s="59"/>
      <c r="E36" s="53"/>
      <c r="F36" s="62"/>
      <c r="G36" s="63"/>
      <c r="H36" s="53"/>
      <c r="I36" s="32"/>
      <c r="J36" s="32"/>
      <c r="K36" s="32"/>
      <c r="L36" s="32"/>
      <c r="M36" s="32"/>
      <c r="N36" s="32"/>
    </row>
    <row r="37" spans="1:14" ht="15" customHeight="1">
      <c r="A37" s="56"/>
      <c r="B37" s="57"/>
      <c r="C37" s="58"/>
      <c r="D37" s="59"/>
      <c r="E37" s="53"/>
      <c r="F37" s="62"/>
      <c r="G37" s="63"/>
      <c r="H37" s="53"/>
      <c r="I37" s="32"/>
      <c r="J37" s="32"/>
      <c r="K37" s="32"/>
      <c r="L37" s="32"/>
      <c r="M37" s="32"/>
      <c r="N37" s="32"/>
    </row>
    <row r="38" spans="1:14" ht="15" customHeight="1">
      <c r="A38" s="56"/>
      <c r="B38" s="57"/>
      <c r="C38" s="58"/>
      <c r="D38" s="59"/>
      <c r="E38" s="53"/>
      <c r="F38" s="62"/>
      <c r="G38" s="63"/>
      <c r="H38" s="53"/>
      <c r="I38" s="32"/>
      <c r="J38" s="32"/>
      <c r="K38" s="32"/>
      <c r="L38" s="32"/>
      <c r="M38" s="32"/>
      <c r="N38" s="32"/>
    </row>
    <row r="39" spans="1:14" ht="15" customHeight="1">
      <c r="A39" s="56"/>
      <c r="B39" s="57"/>
      <c r="C39" s="58"/>
      <c r="D39" s="59"/>
      <c r="E39" s="53"/>
      <c r="F39" s="62"/>
      <c r="G39" s="63"/>
      <c r="H39" s="53"/>
      <c r="I39" s="32"/>
      <c r="J39" s="32"/>
      <c r="K39" s="32"/>
      <c r="L39" s="32"/>
      <c r="M39" s="32"/>
      <c r="N39" s="32"/>
    </row>
    <row r="40" spans="1:14" ht="15" customHeight="1">
      <c r="A40" s="56"/>
      <c r="B40" s="57"/>
      <c r="C40" s="58"/>
      <c r="D40" s="59"/>
      <c r="E40" s="53"/>
      <c r="F40" s="62"/>
      <c r="G40" s="63"/>
      <c r="H40" s="53"/>
      <c r="I40" s="32"/>
      <c r="J40" s="32"/>
      <c r="K40" s="32"/>
      <c r="L40" s="32"/>
      <c r="M40" s="32"/>
      <c r="N40" s="32"/>
    </row>
    <row r="41" spans="1:14" ht="15" customHeight="1">
      <c r="A41" s="56"/>
      <c r="B41" s="57"/>
      <c r="C41" s="58"/>
      <c r="D41" s="59"/>
      <c r="E41" s="53"/>
      <c r="F41" s="62"/>
      <c r="G41" s="63"/>
      <c r="H41" s="53"/>
      <c r="I41" s="32"/>
      <c r="J41" s="32"/>
      <c r="K41" s="32"/>
      <c r="L41" s="32"/>
      <c r="M41" s="32"/>
      <c r="N41" s="32"/>
    </row>
    <row r="42" spans="1:14" ht="15" customHeight="1">
      <c r="A42" s="56"/>
      <c r="B42" s="57"/>
      <c r="C42" s="58"/>
      <c r="D42" s="59"/>
      <c r="E42" s="53"/>
      <c r="F42" s="62"/>
      <c r="G42" s="63"/>
      <c r="H42" s="68"/>
      <c r="I42" s="32"/>
      <c r="J42" s="32"/>
      <c r="K42" s="32"/>
      <c r="L42" s="32"/>
      <c r="M42" s="32"/>
      <c r="N42" s="32"/>
    </row>
    <row r="43" spans="1:14" ht="15" customHeight="1">
      <c r="A43" s="56"/>
      <c r="B43" s="57"/>
      <c r="C43" s="58"/>
      <c r="D43" s="59"/>
      <c r="E43" s="53"/>
      <c r="F43" s="62"/>
      <c r="G43" s="63"/>
      <c r="H43" s="68"/>
      <c r="I43" s="32"/>
      <c r="J43" s="32"/>
      <c r="K43" s="32"/>
      <c r="L43" s="32"/>
      <c r="M43" s="32"/>
      <c r="N43" s="32"/>
    </row>
    <row r="44" spans="1:14" ht="15" customHeight="1">
      <c r="A44" s="56"/>
      <c r="B44" s="57"/>
      <c r="C44" s="58"/>
      <c r="D44" s="59"/>
      <c r="E44" s="53"/>
      <c r="F44" s="32"/>
      <c r="G44" s="66"/>
      <c r="H44" s="65"/>
      <c r="I44" s="32"/>
      <c r="J44" s="32"/>
      <c r="K44" s="32"/>
      <c r="L44" s="32"/>
      <c r="M44" s="32"/>
      <c r="N44" s="32"/>
    </row>
    <row r="45" spans="1:14" ht="15" customHeight="1">
      <c r="A45" s="56"/>
      <c r="B45" s="57"/>
      <c r="C45" s="58"/>
      <c r="D45" s="59"/>
      <c r="E45" s="53"/>
      <c r="F45" s="32"/>
      <c r="G45" s="60"/>
      <c r="H45" s="65"/>
      <c r="I45" s="32"/>
      <c r="J45" s="32"/>
      <c r="K45" s="32"/>
      <c r="L45" s="32"/>
      <c r="M45" s="32"/>
      <c r="N45" s="32"/>
    </row>
    <row r="46" spans="1:14" ht="15" customHeight="1">
      <c r="A46" s="56"/>
      <c r="B46" s="57"/>
      <c r="C46" s="58"/>
      <c r="D46" s="59"/>
      <c r="E46" s="53"/>
      <c r="F46" s="32"/>
      <c r="G46" s="60"/>
      <c r="H46" s="65"/>
      <c r="I46" s="32"/>
      <c r="J46" s="32"/>
      <c r="K46" s="32"/>
      <c r="L46" s="32"/>
      <c r="M46" s="32"/>
      <c r="N46" s="32"/>
    </row>
    <row r="47" spans="1:14" ht="15" customHeight="1">
      <c r="A47" s="56"/>
      <c r="B47" s="57"/>
      <c r="C47" s="58"/>
      <c r="D47" s="59"/>
      <c r="E47" s="53"/>
      <c r="F47" s="32"/>
      <c r="G47" s="60"/>
      <c r="H47" s="65"/>
      <c r="I47" s="32"/>
      <c r="J47" s="32"/>
      <c r="K47" s="32"/>
      <c r="L47" s="32"/>
      <c r="M47" s="32"/>
      <c r="N47" s="32"/>
    </row>
    <row r="48" spans="1:14" ht="15" customHeight="1">
      <c r="A48" s="56"/>
      <c r="B48" s="57"/>
      <c r="C48" s="58"/>
      <c r="D48" s="59"/>
      <c r="E48" s="53"/>
      <c r="F48" s="32"/>
      <c r="G48" s="61"/>
      <c r="H48" s="65"/>
      <c r="I48" s="32"/>
      <c r="J48" s="32"/>
      <c r="K48" s="32"/>
      <c r="L48" s="32"/>
      <c r="M48" s="32"/>
      <c r="N48" s="32"/>
    </row>
    <row r="49" spans="1:14" ht="15" customHeight="1">
      <c r="A49" s="56"/>
      <c r="B49" s="57"/>
      <c r="C49" s="58"/>
      <c r="D49" s="59"/>
      <c r="E49" s="53"/>
      <c r="F49" s="62"/>
      <c r="G49" s="69"/>
      <c r="H49" s="68"/>
      <c r="I49" s="32"/>
      <c r="J49" s="32"/>
      <c r="K49" s="32"/>
      <c r="L49" s="32"/>
      <c r="M49" s="32"/>
      <c r="N49" s="32"/>
    </row>
    <row r="50" spans="1:14" ht="15" customHeight="1">
      <c r="A50" s="56"/>
      <c r="B50" s="57"/>
      <c r="C50" s="58"/>
      <c r="D50" s="59"/>
      <c r="E50" s="53"/>
      <c r="F50" s="62"/>
      <c r="G50" s="69"/>
      <c r="H50" s="68"/>
      <c r="I50" s="32"/>
      <c r="J50" s="32"/>
      <c r="K50" s="32"/>
      <c r="L50" s="32"/>
      <c r="M50" s="32"/>
      <c r="N50" s="32"/>
    </row>
    <row r="51" spans="1:14" ht="15" customHeight="1">
      <c r="A51" s="56"/>
      <c r="B51" s="57"/>
      <c r="C51" s="58"/>
      <c r="D51" s="59"/>
      <c r="E51" s="53"/>
      <c r="F51" s="62"/>
      <c r="G51" s="69"/>
      <c r="H51" s="68"/>
      <c r="I51" s="32"/>
      <c r="J51" s="32"/>
      <c r="K51" s="32"/>
      <c r="L51" s="32"/>
      <c r="M51" s="32"/>
      <c r="N51" s="32"/>
    </row>
    <row r="52" spans="1:14" ht="15" customHeight="1">
      <c r="A52" s="56"/>
      <c r="B52" s="57"/>
      <c r="C52" s="58"/>
      <c r="D52" s="59"/>
      <c r="E52" s="53"/>
      <c r="F52" s="62"/>
      <c r="G52" s="69"/>
      <c r="H52" s="68"/>
      <c r="I52" s="32"/>
      <c r="J52" s="32"/>
      <c r="K52" s="32"/>
      <c r="L52" s="32"/>
      <c r="M52" s="32"/>
      <c r="N52" s="32"/>
    </row>
    <row r="53" spans="1:14" ht="15" customHeight="1">
      <c r="A53" s="56"/>
      <c r="B53" s="57"/>
      <c r="C53" s="58"/>
      <c r="D53" s="59"/>
      <c r="E53" s="53"/>
      <c r="F53" s="62"/>
      <c r="G53" s="69"/>
      <c r="H53" s="68"/>
      <c r="I53" s="32"/>
      <c r="J53" s="32"/>
      <c r="K53" s="32"/>
      <c r="L53" s="32"/>
      <c r="M53" s="32"/>
      <c r="N53" s="32"/>
    </row>
    <row r="54" spans="1:14" ht="15" customHeight="1">
      <c r="A54" s="56"/>
      <c r="B54" s="57"/>
      <c r="C54" s="58"/>
      <c r="D54" s="59"/>
      <c r="E54" s="53"/>
      <c r="F54" s="62"/>
      <c r="G54" s="69"/>
      <c r="H54" s="68"/>
      <c r="I54" s="32"/>
      <c r="J54" s="32"/>
      <c r="K54" s="32"/>
      <c r="L54" s="32"/>
      <c r="M54" s="32"/>
      <c r="N54" s="32"/>
    </row>
    <row r="55" spans="1:14" ht="15" customHeight="1">
      <c r="A55" s="56"/>
      <c r="B55" s="57"/>
      <c r="C55" s="58"/>
      <c r="D55" s="59"/>
      <c r="E55" s="53"/>
      <c r="F55" s="32"/>
      <c r="G55" s="64"/>
      <c r="H55" s="65"/>
      <c r="I55" s="32"/>
      <c r="J55" s="32"/>
      <c r="K55" s="32"/>
      <c r="L55" s="32"/>
      <c r="M55" s="32"/>
      <c r="N55" s="32"/>
    </row>
    <row r="56" spans="1:14" ht="15" customHeight="1">
      <c r="A56" s="56"/>
      <c r="B56" s="57"/>
      <c r="C56" s="58"/>
      <c r="D56" s="59"/>
      <c r="E56" s="53"/>
      <c r="F56" s="62"/>
      <c r="G56" s="69"/>
      <c r="H56" s="68"/>
      <c r="I56" s="32"/>
      <c r="J56" s="32"/>
      <c r="K56" s="32"/>
      <c r="L56" s="32"/>
      <c r="M56" s="32"/>
      <c r="N56" s="32"/>
    </row>
    <row r="57" spans="1:14" ht="15" customHeight="1">
      <c r="A57" s="56"/>
      <c r="B57" s="57"/>
      <c r="C57" s="58"/>
      <c r="D57" s="59"/>
      <c r="E57" s="53"/>
      <c r="F57" s="62"/>
      <c r="G57" s="69"/>
      <c r="H57" s="68"/>
      <c r="I57" s="32"/>
      <c r="J57" s="32"/>
      <c r="K57" s="32"/>
      <c r="L57" s="32"/>
      <c r="M57" s="32"/>
      <c r="N57" s="32"/>
    </row>
    <row r="58" spans="1:14" ht="15" customHeight="1">
      <c r="A58" s="56"/>
      <c r="B58" s="57"/>
      <c r="C58" s="58"/>
      <c r="D58" s="59"/>
      <c r="E58" s="53"/>
      <c r="F58" s="62"/>
      <c r="G58" s="69"/>
      <c r="H58" s="68"/>
      <c r="I58" s="32"/>
      <c r="J58" s="32"/>
      <c r="K58" s="32"/>
      <c r="L58" s="32"/>
      <c r="M58" s="32"/>
      <c r="N58" s="32"/>
    </row>
    <row r="59" spans="1:14" ht="15" customHeight="1">
      <c r="A59" s="56"/>
      <c r="B59" s="57"/>
      <c r="C59" s="58"/>
      <c r="D59" s="59"/>
      <c r="E59" s="53"/>
      <c r="F59" s="62"/>
      <c r="G59" s="69"/>
      <c r="H59" s="68"/>
      <c r="I59" s="32"/>
      <c r="J59" s="32"/>
      <c r="K59" s="32"/>
      <c r="L59" s="32"/>
      <c r="M59" s="32"/>
      <c r="N59" s="32"/>
    </row>
    <row r="60" spans="1:14" ht="15" customHeight="1">
      <c r="A60" s="56"/>
      <c r="B60" s="57"/>
      <c r="C60" s="58"/>
      <c r="D60" s="59"/>
      <c r="E60" s="53"/>
      <c r="F60" s="62"/>
      <c r="G60" s="69"/>
      <c r="H60" s="68"/>
      <c r="I60" s="32"/>
      <c r="J60" s="32"/>
      <c r="K60" s="32"/>
      <c r="L60" s="32"/>
      <c r="M60" s="32"/>
      <c r="N60" s="32"/>
    </row>
    <row r="61" spans="1:14" ht="15" customHeight="1">
      <c r="A61" s="56"/>
      <c r="B61" s="57"/>
      <c r="C61" s="58"/>
      <c r="D61" s="59"/>
      <c r="E61" s="53"/>
      <c r="F61" s="62"/>
      <c r="G61" s="69"/>
      <c r="H61" s="68"/>
      <c r="I61" s="32"/>
      <c r="J61" s="32"/>
      <c r="K61" s="32"/>
      <c r="L61" s="32"/>
      <c r="M61" s="32"/>
      <c r="N61" s="32"/>
    </row>
    <row r="62" spans="1:14" ht="15" customHeight="1">
      <c r="A62" s="56"/>
      <c r="B62" s="57"/>
      <c r="C62" s="58"/>
      <c r="D62" s="59"/>
      <c r="E62" s="53"/>
      <c r="F62" s="32"/>
      <c r="G62" s="66"/>
      <c r="H62" s="65"/>
      <c r="I62" s="32"/>
      <c r="J62" s="32"/>
      <c r="K62" s="32"/>
      <c r="L62" s="32"/>
      <c r="M62" s="32"/>
      <c r="N62" s="32"/>
    </row>
    <row r="63" spans="1:14" ht="15" customHeight="1">
      <c r="A63" s="56"/>
      <c r="B63" s="57"/>
      <c r="C63" s="58"/>
      <c r="D63" s="59"/>
      <c r="E63" s="53"/>
      <c r="F63" s="32"/>
      <c r="G63" s="61"/>
      <c r="H63" s="65"/>
      <c r="I63" s="32"/>
      <c r="J63" s="32"/>
      <c r="K63" s="32"/>
      <c r="L63" s="32"/>
      <c r="M63" s="32"/>
      <c r="N63" s="32"/>
    </row>
    <row r="64" spans="1:14" ht="15" customHeight="1">
      <c r="A64" s="56"/>
      <c r="B64" s="57"/>
      <c r="C64" s="58"/>
      <c r="D64" s="59"/>
      <c r="E64" s="53"/>
      <c r="F64" s="62"/>
      <c r="G64" s="69"/>
      <c r="H64" s="68"/>
      <c r="I64" s="32"/>
      <c r="J64" s="32"/>
      <c r="K64" s="32"/>
      <c r="L64" s="32"/>
      <c r="M64" s="32"/>
      <c r="N64" s="32"/>
    </row>
    <row r="65" spans="1:14" ht="15" customHeight="1">
      <c r="A65" s="56"/>
      <c r="B65" s="57"/>
      <c r="C65" s="58"/>
      <c r="D65" s="59"/>
      <c r="E65" s="53"/>
      <c r="F65" s="62"/>
      <c r="G65" s="69"/>
      <c r="H65" s="68"/>
      <c r="I65" s="32"/>
      <c r="J65" s="32"/>
      <c r="K65" s="32"/>
      <c r="L65" s="32"/>
      <c r="M65" s="32"/>
      <c r="N65" s="32"/>
    </row>
    <row r="66" spans="1:14" ht="15" customHeight="1">
      <c r="A66" s="56"/>
      <c r="B66" s="57"/>
      <c r="C66" s="58"/>
      <c r="D66" s="59"/>
      <c r="E66" s="53"/>
      <c r="F66" s="62"/>
      <c r="G66" s="69"/>
      <c r="H66" s="68"/>
      <c r="I66" s="32"/>
      <c r="J66" s="32"/>
      <c r="K66" s="32"/>
      <c r="L66" s="32"/>
      <c r="M66" s="32"/>
      <c r="N66" s="32"/>
    </row>
    <row r="67" spans="1:14" ht="15" customHeight="1">
      <c r="A67" s="56"/>
      <c r="B67" s="57"/>
      <c r="C67" s="58"/>
      <c r="D67" s="59"/>
      <c r="E67" s="53"/>
      <c r="F67" s="62"/>
      <c r="G67" s="69"/>
      <c r="H67" s="68"/>
      <c r="I67" s="32"/>
      <c r="J67" s="32"/>
      <c r="K67" s="32"/>
      <c r="L67" s="32"/>
      <c r="M67" s="32"/>
      <c r="N67" s="32"/>
    </row>
    <row r="68" spans="1:14" ht="15" customHeight="1">
      <c r="A68" s="56"/>
      <c r="B68" s="57"/>
      <c r="C68" s="58"/>
      <c r="D68" s="59"/>
      <c r="E68" s="53"/>
      <c r="F68" s="32"/>
      <c r="G68" s="64"/>
      <c r="H68" s="65"/>
      <c r="I68" s="32"/>
      <c r="J68" s="32"/>
      <c r="K68" s="32"/>
      <c r="L68" s="32"/>
      <c r="M68" s="32"/>
      <c r="N68" s="32"/>
    </row>
    <row r="69" spans="1:14" ht="15" customHeight="1">
      <c r="A69" s="56"/>
      <c r="B69" s="57"/>
      <c r="C69" s="58"/>
      <c r="D69" s="59"/>
      <c r="E69" s="53"/>
      <c r="F69" s="62"/>
      <c r="G69" s="69"/>
      <c r="H69" s="68"/>
      <c r="I69" s="32"/>
      <c r="J69" s="32"/>
      <c r="K69" s="32"/>
      <c r="L69" s="32"/>
      <c r="M69" s="32"/>
      <c r="N69" s="32"/>
    </row>
    <row r="70" spans="1:14" ht="15" customHeight="1">
      <c r="A70" s="56"/>
      <c r="B70" s="57"/>
      <c r="C70" s="58"/>
      <c r="D70" s="59"/>
      <c r="E70" s="53"/>
      <c r="F70" s="62"/>
      <c r="G70" s="69"/>
      <c r="H70" s="68"/>
      <c r="I70" s="32"/>
      <c r="J70" s="32"/>
      <c r="K70" s="32"/>
      <c r="L70" s="32"/>
      <c r="M70" s="32"/>
      <c r="N70" s="32"/>
    </row>
    <row r="71" spans="1:14" ht="15" customHeight="1">
      <c r="A71" s="56"/>
      <c r="B71" s="57"/>
      <c r="C71" s="58"/>
      <c r="D71" s="59"/>
      <c r="E71" s="53"/>
      <c r="F71" s="32"/>
      <c r="G71" s="64"/>
      <c r="H71" s="65"/>
      <c r="I71" s="32"/>
      <c r="J71" s="32"/>
      <c r="K71" s="32"/>
      <c r="L71" s="32"/>
      <c r="M71" s="32"/>
      <c r="N71" s="32"/>
    </row>
    <row r="72" spans="1:14" ht="15" customHeight="1">
      <c r="A72" s="56"/>
      <c r="B72" s="57"/>
      <c r="C72" s="58"/>
      <c r="D72" s="59"/>
      <c r="E72" s="53"/>
      <c r="F72" s="62"/>
      <c r="G72" s="69"/>
      <c r="H72" s="68"/>
      <c r="I72" s="32"/>
      <c r="J72" s="32"/>
      <c r="K72" s="32"/>
      <c r="L72" s="32"/>
      <c r="M72" s="32"/>
      <c r="N72" s="32"/>
    </row>
    <row r="73" spans="1:14" ht="15" customHeight="1">
      <c r="A73" s="56"/>
      <c r="B73" s="57"/>
      <c r="C73" s="58"/>
      <c r="D73" s="59"/>
      <c r="E73" s="53"/>
      <c r="F73" s="62"/>
      <c r="G73" s="69"/>
      <c r="H73" s="68"/>
      <c r="I73" s="32"/>
      <c r="J73" s="32"/>
      <c r="K73" s="32"/>
      <c r="L73" s="32"/>
      <c r="M73" s="32"/>
      <c r="N73" s="32"/>
    </row>
    <row r="74" spans="1:14" ht="15" customHeight="1">
      <c r="A74" s="56"/>
      <c r="B74" s="57"/>
      <c r="C74" s="58"/>
      <c r="D74" s="59"/>
      <c r="E74" s="53"/>
      <c r="F74" s="62"/>
      <c r="G74" s="69"/>
      <c r="H74" s="68"/>
      <c r="I74" s="32"/>
      <c r="J74" s="32"/>
      <c r="K74" s="32"/>
      <c r="L74" s="32"/>
      <c r="M74" s="32"/>
      <c r="N74" s="32"/>
    </row>
    <row r="75" spans="1:14" ht="15" customHeight="1">
      <c r="A75" s="56"/>
      <c r="B75" s="57"/>
      <c r="C75" s="70"/>
      <c r="D75" s="71"/>
      <c r="E75" s="32"/>
      <c r="F75" s="62"/>
      <c r="G75" s="69"/>
      <c r="H75" s="68"/>
      <c r="I75" s="32"/>
      <c r="J75" s="32"/>
      <c r="K75" s="32"/>
      <c r="L75" s="32"/>
      <c r="M75" s="32"/>
      <c r="N75" s="32"/>
    </row>
    <row r="76" spans="1:14" ht="15" customHeight="1">
      <c r="A76" s="56"/>
      <c r="B76" s="57"/>
      <c r="C76" s="70"/>
      <c r="D76" s="70"/>
      <c r="E76" s="32"/>
      <c r="F76" s="32"/>
      <c r="G76" s="66"/>
      <c r="H76" s="65"/>
      <c r="I76" s="32"/>
      <c r="J76" s="32"/>
      <c r="K76" s="32"/>
      <c r="L76" s="32"/>
      <c r="M76" s="32"/>
      <c r="N76" s="32"/>
    </row>
    <row r="77" spans="1:14" ht="15" customHeight="1">
      <c r="A77" s="56"/>
      <c r="B77" s="57"/>
      <c r="C77" s="70"/>
      <c r="D77" s="70"/>
      <c r="E77" s="32"/>
      <c r="F77" s="32"/>
      <c r="G77" s="61"/>
      <c r="H77" s="65"/>
      <c r="I77" s="32"/>
      <c r="J77" s="32"/>
      <c r="K77" s="32"/>
      <c r="L77" s="32"/>
      <c r="M77" s="32"/>
      <c r="N77" s="32"/>
    </row>
    <row r="78" spans="1:14" ht="15" customHeight="1">
      <c r="A78" s="56"/>
      <c r="B78" s="57"/>
      <c r="C78" s="70"/>
      <c r="D78" s="70"/>
      <c r="E78" s="32"/>
      <c r="F78" s="62"/>
      <c r="G78" s="69"/>
      <c r="H78" s="68"/>
      <c r="I78" s="32"/>
      <c r="J78" s="32"/>
      <c r="K78" s="32"/>
      <c r="L78" s="32"/>
      <c r="M78" s="32"/>
      <c r="N78" s="32"/>
    </row>
    <row r="79" spans="1:14" ht="15" customHeight="1">
      <c r="A79" s="56"/>
      <c r="B79" s="57"/>
      <c r="C79" s="70"/>
      <c r="D79" s="70"/>
      <c r="E79" s="32"/>
      <c r="F79" s="62"/>
      <c r="G79" s="69"/>
      <c r="H79" s="68"/>
      <c r="I79" s="32"/>
      <c r="J79" s="32"/>
      <c r="K79" s="32"/>
      <c r="L79" s="32"/>
      <c r="M79" s="32"/>
      <c r="N79" s="32"/>
    </row>
    <row r="80" spans="1:14" ht="15" customHeight="1">
      <c r="A80" s="56"/>
      <c r="B80" s="57"/>
      <c r="C80" s="70"/>
      <c r="D80" s="70"/>
      <c r="E80" s="32"/>
      <c r="F80" s="62"/>
      <c r="G80" s="69"/>
      <c r="H80" s="68"/>
      <c r="I80" s="32"/>
      <c r="J80" s="32"/>
      <c r="K80" s="32"/>
      <c r="L80" s="32"/>
      <c r="M80" s="32"/>
      <c r="N80" s="32"/>
    </row>
    <row r="81" spans="1:14" ht="15" customHeight="1">
      <c r="A81" s="56"/>
      <c r="B81" s="57"/>
      <c r="C81" s="70"/>
      <c r="D81" s="70"/>
      <c r="E81" s="32"/>
      <c r="F81" s="32"/>
      <c r="G81" s="66"/>
      <c r="H81" s="65"/>
      <c r="I81" s="32"/>
      <c r="J81" s="32"/>
      <c r="K81" s="32"/>
      <c r="L81" s="32"/>
      <c r="M81" s="32"/>
      <c r="N81" s="32"/>
    </row>
    <row r="82" spans="1:14" ht="15" customHeight="1">
      <c r="A82" s="56"/>
      <c r="B82" s="57"/>
      <c r="C82" s="70"/>
      <c r="D82" s="70"/>
      <c r="E82" s="32"/>
      <c r="F82" s="32"/>
      <c r="G82" s="60"/>
      <c r="H82" s="65"/>
      <c r="I82" s="32"/>
      <c r="J82" s="32"/>
      <c r="K82" s="32"/>
      <c r="L82" s="32"/>
      <c r="M82" s="32"/>
      <c r="N82" s="32"/>
    </row>
    <row r="83" spans="1:14" ht="15" customHeight="1">
      <c r="A83" s="56"/>
      <c r="B83" s="57"/>
      <c r="C83" s="70"/>
      <c r="D83" s="70"/>
      <c r="E83" s="32"/>
      <c r="F83" s="32"/>
      <c r="G83" s="60"/>
      <c r="H83" s="65"/>
      <c r="I83" s="32"/>
      <c r="J83" s="32"/>
      <c r="K83" s="32"/>
      <c r="L83" s="32"/>
      <c r="M83" s="32"/>
      <c r="N83" s="32"/>
    </row>
    <row r="84" spans="1:14" ht="15" customHeight="1">
      <c r="A84" s="56"/>
      <c r="B84" s="57"/>
      <c r="C84" s="70"/>
      <c r="D84" s="70"/>
      <c r="E84" s="32"/>
      <c r="F84" s="32"/>
      <c r="G84" s="60"/>
      <c r="H84" s="65"/>
      <c r="I84" s="32"/>
      <c r="J84" s="32"/>
      <c r="K84" s="32"/>
      <c r="L84" s="32"/>
      <c r="M84" s="32"/>
      <c r="N84" s="32"/>
    </row>
    <row r="85" spans="1:14" ht="15" customHeight="1">
      <c r="A85" s="56"/>
      <c r="B85" s="57"/>
      <c r="C85" s="70"/>
      <c r="D85" s="70"/>
      <c r="E85" s="32"/>
      <c r="F85" s="32"/>
      <c r="G85" s="60"/>
      <c r="H85" s="65"/>
      <c r="I85" s="32"/>
      <c r="J85" s="32"/>
      <c r="K85" s="32"/>
      <c r="L85" s="32"/>
      <c r="M85" s="32"/>
      <c r="N85" s="32"/>
    </row>
    <row r="86" spans="1:14" ht="15" customHeight="1">
      <c r="A86" s="56"/>
      <c r="B86" s="57"/>
      <c r="C86" s="70"/>
      <c r="D86" s="70"/>
      <c r="E86" s="32"/>
      <c r="F86" s="32"/>
      <c r="G86" s="60"/>
      <c r="H86" s="65"/>
      <c r="I86" s="32"/>
      <c r="J86" s="32"/>
      <c r="K86" s="32"/>
      <c r="L86" s="32"/>
      <c r="M86" s="32"/>
      <c r="N86" s="32"/>
    </row>
    <row r="87" spans="1:14" ht="15" customHeight="1">
      <c r="A87" s="56"/>
      <c r="B87" s="57"/>
      <c r="C87" s="70"/>
      <c r="D87" s="70"/>
      <c r="E87" s="32"/>
      <c r="F87" s="32"/>
      <c r="G87" s="60"/>
      <c r="H87" s="65"/>
      <c r="I87" s="32"/>
      <c r="J87" s="32"/>
      <c r="K87" s="32"/>
      <c r="L87" s="32"/>
      <c r="M87" s="32"/>
      <c r="N87" s="32"/>
    </row>
    <row r="88" spans="1:14" ht="15" customHeight="1">
      <c r="A88" s="56"/>
      <c r="B88" s="57"/>
      <c r="C88" s="70"/>
      <c r="D88" s="70"/>
      <c r="E88" s="32"/>
      <c r="F88" s="32"/>
      <c r="G88" s="60"/>
      <c r="H88" s="65"/>
      <c r="I88" s="32"/>
      <c r="J88" s="32"/>
      <c r="K88" s="32"/>
      <c r="L88" s="32"/>
      <c r="M88" s="32"/>
      <c r="N88" s="32"/>
    </row>
    <row r="89" spans="1:14" ht="15" customHeight="1">
      <c r="A89" s="56"/>
      <c r="B89" s="57"/>
      <c r="C89" s="70"/>
      <c r="D89" s="70"/>
      <c r="E89" s="32"/>
      <c r="F89" s="32"/>
      <c r="G89" s="60"/>
      <c r="H89" s="65"/>
      <c r="I89" s="32"/>
      <c r="J89" s="32"/>
      <c r="K89" s="32"/>
      <c r="L89" s="32"/>
      <c r="M89" s="32"/>
      <c r="N89" s="32"/>
    </row>
    <row r="90" spans="1:14" ht="15" customHeight="1">
      <c r="A90" s="56"/>
      <c r="B90" s="57"/>
      <c r="C90" s="70"/>
      <c r="D90" s="70"/>
      <c r="E90" s="32"/>
      <c r="F90" s="32"/>
      <c r="G90" s="60"/>
      <c r="H90" s="65"/>
      <c r="I90" s="32"/>
      <c r="J90" s="32"/>
      <c r="K90" s="32"/>
      <c r="L90" s="32"/>
      <c r="M90" s="32"/>
      <c r="N90" s="32"/>
    </row>
    <row r="91" spans="1:14" ht="15" customHeight="1">
      <c r="A91" s="56"/>
      <c r="B91" s="57"/>
      <c r="C91" s="70"/>
      <c r="D91" s="70"/>
      <c r="E91" s="32"/>
      <c r="F91" s="32"/>
      <c r="G91" s="60"/>
      <c r="H91" s="65"/>
      <c r="I91" s="32"/>
      <c r="J91" s="32"/>
      <c r="K91" s="32"/>
      <c r="L91" s="32"/>
      <c r="M91" s="32"/>
      <c r="N91" s="32"/>
    </row>
    <row r="92" spans="1:14" ht="15" customHeight="1">
      <c r="A92" s="56"/>
      <c r="B92" s="57"/>
      <c r="C92" s="70"/>
      <c r="D92" s="70"/>
      <c r="E92" s="32"/>
      <c r="F92" s="32"/>
      <c r="G92" s="60"/>
      <c r="H92" s="65"/>
      <c r="I92" s="32"/>
      <c r="J92" s="32"/>
      <c r="K92" s="32"/>
      <c r="L92" s="32"/>
      <c r="M92" s="32"/>
      <c r="N92" s="32"/>
    </row>
    <row r="93" spans="1:14" ht="15" customHeight="1">
      <c r="A93" s="56"/>
      <c r="B93" s="57"/>
      <c r="C93" s="70"/>
      <c r="D93" s="70"/>
      <c r="E93" s="32"/>
      <c r="F93" s="32"/>
      <c r="G93" s="60"/>
      <c r="H93" s="65"/>
      <c r="I93" s="32"/>
      <c r="J93" s="32"/>
      <c r="K93" s="32"/>
      <c r="L93" s="32"/>
      <c r="M93" s="32"/>
      <c r="N93" s="32"/>
    </row>
    <row r="94" spans="1:14" ht="15" customHeight="1">
      <c r="A94" s="56"/>
      <c r="B94" s="57"/>
      <c r="C94" s="70"/>
      <c r="D94" s="70"/>
      <c r="E94" s="32"/>
      <c r="F94" s="32"/>
      <c r="G94" s="60"/>
      <c r="H94" s="65"/>
      <c r="I94" s="32"/>
      <c r="J94" s="32"/>
      <c r="K94" s="32"/>
      <c r="L94" s="32"/>
      <c r="M94" s="32"/>
      <c r="N94" s="32"/>
    </row>
    <row r="95" spans="1:14" ht="15" customHeight="1">
      <c r="A95" s="56"/>
      <c r="B95" s="57"/>
      <c r="C95" s="70"/>
      <c r="D95" s="70"/>
      <c r="E95" s="32"/>
      <c r="F95" s="32"/>
      <c r="G95" s="60"/>
      <c r="H95" s="65"/>
      <c r="I95" s="32"/>
      <c r="J95" s="32"/>
      <c r="K95" s="32"/>
      <c r="L95" s="32"/>
      <c r="M95" s="32"/>
      <c r="N95" s="32"/>
    </row>
    <row r="96" spans="1:14" ht="15" customHeight="1">
      <c r="A96" s="56"/>
      <c r="B96" s="57"/>
      <c r="C96" s="70"/>
      <c r="D96" s="70"/>
      <c r="E96" s="32"/>
      <c r="F96" s="32"/>
      <c r="G96" s="60"/>
      <c r="H96" s="65"/>
      <c r="I96" s="32"/>
      <c r="J96" s="32"/>
      <c r="K96" s="32"/>
      <c r="L96" s="32"/>
      <c r="M96" s="32"/>
      <c r="N96" s="32"/>
    </row>
    <row r="97" spans="1:14" ht="15" customHeight="1">
      <c r="A97" s="56"/>
      <c r="B97" s="57"/>
      <c r="C97" s="70"/>
      <c r="D97" s="70"/>
      <c r="E97" s="32"/>
      <c r="F97" s="32"/>
      <c r="G97" s="60"/>
      <c r="H97" s="65"/>
      <c r="I97" s="32"/>
      <c r="J97" s="32"/>
      <c r="K97" s="32"/>
      <c r="L97" s="32"/>
      <c r="M97" s="32"/>
      <c r="N97" s="32"/>
    </row>
    <row r="98" spans="1:14" ht="15" customHeight="1">
      <c r="A98" s="56"/>
      <c r="B98" s="57"/>
      <c r="C98" s="70"/>
      <c r="D98" s="70"/>
      <c r="E98" s="32"/>
      <c r="F98" s="32"/>
      <c r="G98" s="60"/>
      <c r="H98" s="65"/>
      <c r="I98" s="32"/>
      <c r="J98" s="32"/>
      <c r="K98" s="32"/>
      <c r="L98" s="32"/>
      <c r="M98" s="32"/>
      <c r="N98" s="32"/>
    </row>
    <row r="99" spans="1:14" ht="15" customHeight="1">
      <c r="A99" s="56"/>
      <c r="B99" s="57"/>
      <c r="C99" s="70"/>
      <c r="D99" s="70"/>
      <c r="E99" s="32"/>
      <c r="F99" s="32"/>
      <c r="G99" s="60"/>
      <c r="H99" s="65"/>
      <c r="I99" s="32"/>
      <c r="J99" s="32"/>
      <c r="K99" s="32"/>
      <c r="L99" s="32"/>
      <c r="M99" s="32"/>
      <c r="N99" s="32"/>
    </row>
    <row r="100" spans="1:14" ht="15" customHeight="1">
      <c r="A100" s="56"/>
      <c r="B100" s="57"/>
      <c r="C100" s="70"/>
      <c r="D100" s="70"/>
      <c r="E100" s="32"/>
      <c r="F100" s="32"/>
      <c r="G100" s="60"/>
      <c r="H100" s="65"/>
      <c r="I100" s="32"/>
      <c r="J100" s="32"/>
      <c r="K100" s="32"/>
      <c r="L100" s="32"/>
      <c r="M100" s="32"/>
      <c r="N100" s="32"/>
    </row>
    <row r="101" spans="1:14" ht="15" customHeight="1">
      <c r="A101" s="56"/>
      <c r="B101" s="57"/>
      <c r="C101" s="70"/>
      <c r="D101" s="70"/>
      <c r="E101" s="32"/>
      <c r="F101" s="32"/>
      <c r="G101" s="60"/>
      <c r="H101" s="65"/>
      <c r="I101" s="32"/>
      <c r="J101" s="32"/>
      <c r="K101" s="32"/>
      <c r="L101" s="32"/>
      <c r="M101" s="32"/>
      <c r="N101" s="32"/>
    </row>
    <row r="102" spans="1:14" ht="15" customHeight="1">
      <c r="A102" s="56"/>
      <c r="B102" s="57"/>
      <c r="C102" s="70"/>
      <c r="D102" s="70"/>
      <c r="E102" s="32"/>
      <c r="F102" s="32"/>
      <c r="G102" s="60"/>
      <c r="H102" s="65"/>
      <c r="I102" s="32"/>
      <c r="J102" s="32"/>
      <c r="K102" s="32"/>
      <c r="L102" s="32"/>
      <c r="M102" s="32"/>
      <c r="N102" s="32"/>
    </row>
    <row r="103" spans="1:14" ht="15" customHeight="1">
      <c r="A103" s="56"/>
      <c r="B103" s="57"/>
      <c r="C103" s="70"/>
      <c r="D103" s="70"/>
      <c r="E103" s="32"/>
      <c r="F103" s="32"/>
      <c r="G103" s="60"/>
      <c r="H103" s="65"/>
      <c r="I103" s="32"/>
      <c r="J103" s="32"/>
      <c r="K103" s="32"/>
      <c r="L103" s="32"/>
      <c r="M103" s="32"/>
      <c r="N103" s="32"/>
    </row>
    <row r="104" spans="1:14" ht="15" customHeight="1">
      <c r="A104" s="56"/>
      <c r="B104" s="57"/>
      <c r="C104" s="70"/>
      <c r="D104" s="70"/>
      <c r="E104" s="32"/>
      <c r="F104" s="32"/>
      <c r="G104" s="60"/>
      <c r="H104" s="65"/>
      <c r="I104" s="32"/>
      <c r="J104" s="32"/>
      <c r="K104" s="32"/>
      <c r="L104" s="32"/>
      <c r="M104" s="32"/>
      <c r="N104" s="32"/>
    </row>
    <row r="105" spans="1:14" ht="15" customHeight="1">
      <c r="A105" s="56"/>
      <c r="B105" s="57"/>
      <c r="C105" s="70"/>
      <c r="D105" s="70"/>
      <c r="E105" s="32"/>
      <c r="F105" s="32"/>
      <c r="G105" s="60"/>
      <c r="H105" s="65"/>
      <c r="I105" s="32"/>
      <c r="J105" s="32"/>
      <c r="K105" s="32"/>
      <c r="L105" s="32"/>
      <c r="M105" s="32"/>
      <c r="N105" s="32"/>
    </row>
    <row r="106" spans="1:14" ht="15" customHeight="1">
      <c r="A106" s="56"/>
      <c r="B106" s="57"/>
      <c r="C106" s="70"/>
      <c r="D106" s="70"/>
      <c r="E106" s="32"/>
      <c r="F106" s="32"/>
      <c r="G106" s="60"/>
      <c r="H106" s="65"/>
      <c r="I106" s="32"/>
      <c r="J106" s="32"/>
      <c r="K106" s="32"/>
      <c r="L106" s="32"/>
      <c r="M106" s="32"/>
      <c r="N106" s="32"/>
    </row>
    <row r="107" spans="1:14" ht="15" customHeight="1">
      <c r="A107" s="56"/>
      <c r="B107" s="57"/>
      <c r="C107" s="70"/>
      <c r="D107" s="70"/>
      <c r="E107" s="32"/>
      <c r="F107" s="32"/>
      <c r="G107" s="60"/>
      <c r="H107" s="65"/>
      <c r="I107" s="32"/>
      <c r="J107" s="32"/>
      <c r="K107" s="32"/>
      <c r="L107" s="32"/>
      <c r="M107" s="32"/>
      <c r="N107" s="32"/>
    </row>
    <row r="108" spans="1:14" ht="15" customHeight="1">
      <c r="A108" s="56"/>
      <c r="B108" s="57"/>
      <c r="C108" s="70"/>
      <c r="D108" s="70"/>
      <c r="E108" s="32"/>
      <c r="F108" s="32"/>
      <c r="G108" s="60"/>
      <c r="H108" s="65"/>
      <c r="I108" s="32"/>
      <c r="J108" s="32"/>
      <c r="K108" s="32"/>
      <c r="L108" s="32"/>
      <c r="M108" s="32"/>
      <c r="N108" s="32"/>
    </row>
    <row r="109" spans="1:14" ht="15" customHeight="1">
      <c r="A109" s="56"/>
      <c r="B109" s="57"/>
      <c r="C109" s="70"/>
      <c r="D109" s="70"/>
      <c r="E109" s="32"/>
      <c r="F109" s="32"/>
      <c r="G109" s="60"/>
      <c r="H109" s="65"/>
      <c r="I109" s="32"/>
      <c r="J109" s="32"/>
      <c r="K109" s="32"/>
      <c r="L109" s="32"/>
      <c r="M109" s="32"/>
      <c r="N109" s="32"/>
    </row>
    <row r="110" spans="1:14" ht="15" customHeight="1">
      <c r="A110" s="56"/>
      <c r="B110" s="57"/>
      <c r="C110" s="70"/>
      <c r="D110" s="70"/>
      <c r="E110" s="32"/>
      <c r="F110" s="32"/>
      <c r="G110" s="60"/>
      <c r="H110" s="65"/>
      <c r="I110" s="32"/>
      <c r="J110" s="32"/>
      <c r="K110" s="32"/>
      <c r="L110" s="32"/>
      <c r="M110" s="32"/>
      <c r="N110" s="32"/>
    </row>
    <row r="111" spans="1:14" ht="15" customHeight="1">
      <c r="A111" s="56"/>
      <c r="B111" s="32"/>
      <c r="C111" s="32"/>
      <c r="D111" s="70"/>
      <c r="E111" s="32"/>
      <c r="F111" s="32"/>
      <c r="G111" s="60"/>
      <c r="H111" s="65"/>
      <c r="I111" s="32"/>
      <c r="J111" s="32"/>
      <c r="K111" s="32"/>
      <c r="L111" s="32"/>
      <c r="M111" s="32"/>
      <c r="N111" s="32"/>
    </row>
    <row r="112" spans="1:14" ht="15" customHeight="1">
      <c r="A112" s="32"/>
      <c r="B112" s="32"/>
      <c r="C112" s="32"/>
      <c r="D112" s="32"/>
      <c r="E112" s="32"/>
      <c r="F112" s="32"/>
      <c r="G112" s="60"/>
      <c r="H112" s="65"/>
      <c r="I112" s="32"/>
      <c r="J112" s="32"/>
      <c r="K112" s="32"/>
      <c r="L112" s="32"/>
      <c r="M112" s="32"/>
      <c r="N112" s="32"/>
    </row>
    <row r="113" spans="1:14" ht="15" customHeight="1">
      <c r="A113" s="32"/>
      <c r="B113" s="32"/>
      <c r="C113" s="32"/>
      <c r="D113" s="32"/>
      <c r="E113" s="32"/>
      <c r="F113" s="32"/>
      <c r="G113" s="60"/>
      <c r="H113" s="65"/>
      <c r="I113" s="32"/>
      <c r="J113" s="32"/>
      <c r="K113" s="32"/>
      <c r="L113" s="32"/>
      <c r="M113" s="32"/>
      <c r="N113" s="32"/>
    </row>
    <row r="114" spans="1:14" ht="15" customHeight="1">
      <c r="A114" s="32"/>
      <c r="B114" s="32"/>
      <c r="C114" s="32"/>
      <c r="D114" s="32"/>
      <c r="E114" s="32"/>
      <c r="F114" s="32"/>
      <c r="G114" s="60"/>
      <c r="H114" s="65"/>
      <c r="I114" s="32"/>
      <c r="J114" s="32"/>
      <c r="K114" s="32"/>
      <c r="L114" s="32"/>
      <c r="M114" s="32"/>
      <c r="N114" s="32"/>
    </row>
    <row r="115" spans="1:14" ht="15" customHeight="1">
      <c r="A115" s="32"/>
      <c r="B115" s="32"/>
      <c r="C115" s="32"/>
      <c r="D115" s="32"/>
      <c r="E115" s="32"/>
      <c r="F115" s="32"/>
      <c r="G115" s="60"/>
      <c r="H115" s="65"/>
      <c r="I115" s="32"/>
      <c r="J115" s="32"/>
      <c r="K115" s="32"/>
      <c r="L115" s="32"/>
      <c r="M115" s="32"/>
      <c r="N115" s="32"/>
    </row>
    <row r="116" spans="1:14" ht="15" customHeight="1">
      <c r="A116" s="56"/>
      <c r="B116" s="57"/>
      <c r="C116" s="70"/>
      <c r="D116" s="32"/>
      <c r="E116" s="32"/>
      <c r="F116" s="32"/>
      <c r="G116" s="60"/>
      <c r="H116" s="65"/>
      <c r="I116" s="32"/>
      <c r="J116" s="32"/>
      <c r="K116" s="32"/>
      <c r="L116" s="32"/>
      <c r="M116" s="32"/>
      <c r="N116" s="32"/>
    </row>
    <row r="117" spans="1:14" ht="15" customHeight="1">
      <c r="A117" s="56"/>
      <c r="B117" s="57"/>
      <c r="C117" s="70"/>
      <c r="D117" s="32"/>
      <c r="E117" s="32"/>
      <c r="F117" s="32"/>
      <c r="G117" s="60"/>
      <c r="H117" s="65"/>
      <c r="I117" s="32"/>
      <c r="J117" s="32"/>
      <c r="K117" s="32"/>
      <c r="L117" s="32"/>
      <c r="M117" s="32"/>
      <c r="N117" s="32"/>
    </row>
    <row r="118" spans="1:14" ht="15" customHeight="1">
      <c r="A118" s="56"/>
      <c r="B118" s="57"/>
      <c r="C118" s="70"/>
      <c r="D118" s="32"/>
      <c r="E118" s="32"/>
      <c r="F118" s="32"/>
      <c r="G118" s="60"/>
      <c r="H118" s="65"/>
      <c r="I118" s="32"/>
      <c r="J118" s="32"/>
      <c r="K118" s="32"/>
      <c r="L118" s="32"/>
      <c r="M118" s="32"/>
      <c r="N118" s="32"/>
    </row>
    <row r="119" spans="1:14" ht="15" customHeight="1">
      <c r="A119" s="56"/>
      <c r="B119" s="57"/>
      <c r="C119" s="70"/>
      <c r="D119" s="32"/>
      <c r="E119" s="32"/>
      <c r="F119" s="32"/>
      <c r="G119" s="60"/>
      <c r="H119" s="65"/>
      <c r="I119" s="32"/>
      <c r="J119" s="32"/>
      <c r="K119" s="32"/>
      <c r="L119" s="32"/>
      <c r="M119" s="32"/>
      <c r="N119" s="32"/>
    </row>
    <row r="120" spans="1:14" ht="15" customHeight="1">
      <c r="A120" s="32"/>
      <c r="B120" s="32"/>
      <c r="C120" s="32"/>
      <c r="D120" s="32"/>
      <c r="E120" s="32"/>
      <c r="F120" s="32"/>
      <c r="G120" s="60"/>
      <c r="H120" s="65"/>
      <c r="I120" s="32"/>
      <c r="J120" s="32"/>
      <c r="K120" s="32"/>
      <c r="L120" s="32"/>
      <c r="M120" s="32"/>
      <c r="N120" s="32"/>
    </row>
    <row r="121" spans="1:14" ht="15" customHeight="1">
      <c r="A121" s="32"/>
      <c r="B121" s="32"/>
      <c r="C121" s="32"/>
      <c r="D121" s="32"/>
      <c r="E121" s="32"/>
      <c r="F121" s="32"/>
      <c r="G121" s="60"/>
      <c r="H121" s="65"/>
      <c r="I121" s="32"/>
      <c r="J121" s="32"/>
      <c r="K121" s="32"/>
      <c r="L121" s="32"/>
      <c r="M121" s="32"/>
      <c r="N121" s="32"/>
    </row>
  </sheetData>
  <conditionalFormatting sqref="M3:N5 L6:N17 L18:L19 N18:N19">
    <cfRule type="cellIs" dxfId="23" priority="1" stopIfTrue="1" operator="greaterThan">
      <formula>0</formula>
    </cfRule>
    <cfRule type="cellIs" dxfId="22" priority="2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9"/>
  <sheetViews>
    <sheetView showGridLines="0" workbookViewId="0"/>
  </sheetViews>
  <sheetFormatPr defaultColWidth="11.125" defaultRowHeight="12.75" customHeight="1"/>
  <cols>
    <col min="1" max="1" width="10.375" style="72" customWidth="1"/>
    <col min="2" max="2" width="35.5" style="72" customWidth="1"/>
    <col min="3" max="3" width="8.375" style="72" customWidth="1"/>
    <col min="4" max="4" width="13.375" style="72" customWidth="1"/>
    <col min="5" max="5" width="20.125" style="72" customWidth="1"/>
    <col min="6" max="6" width="22.125" style="72" customWidth="1"/>
    <col min="7" max="7" width="18" style="72" customWidth="1"/>
    <col min="8" max="8" width="20.875" style="72" customWidth="1"/>
    <col min="9" max="9" width="7.5" style="72" customWidth="1"/>
    <col min="10" max="10" width="7.875" style="72" customWidth="1"/>
    <col min="11" max="11" width="6.625" style="72" customWidth="1"/>
    <col min="12" max="17" width="7.5" style="72" customWidth="1"/>
    <col min="18" max="18" width="11.125" style="72" customWidth="1"/>
    <col min="19" max="16384" width="11.125" style="72"/>
  </cols>
  <sheetData>
    <row r="1" spans="1:17" ht="15" customHeight="1">
      <c r="A1" s="26"/>
      <c r="B1" s="26"/>
      <c r="C1" s="27">
        <f>SUM(C3:C115)</f>
        <v>0</v>
      </c>
      <c r="D1" s="28" t="s">
        <v>45</v>
      </c>
      <c r="E1" s="27">
        <f>SUM(L6:L19)</f>
        <v>1215</v>
      </c>
      <c r="F1" s="27">
        <f>C1+I25</f>
        <v>0</v>
      </c>
      <c r="G1" s="29">
        <f>F1-E1</f>
        <v>-1215</v>
      </c>
      <c r="H1" s="30" t="s">
        <v>19</v>
      </c>
      <c r="I1" s="31">
        <f>COUNTA(B3:B121)</f>
        <v>0</v>
      </c>
      <c r="J1" s="32"/>
      <c r="K1" s="32"/>
      <c r="L1" s="32"/>
      <c r="M1" s="32"/>
      <c r="N1" s="32"/>
      <c r="O1" s="32"/>
      <c r="P1" s="32"/>
      <c r="Q1" s="32"/>
    </row>
    <row r="2" spans="1:17" ht="15.95" customHeight="1">
      <c r="A2" s="33" t="s">
        <v>46</v>
      </c>
      <c r="B2" s="34" t="s">
        <v>47</v>
      </c>
      <c r="C2" s="35" t="s">
        <v>48</v>
      </c>
      <c r="D2" s="36" t="s">
        <v>68</v>
      </c>
      <c r="E2" s="36" t="s">
        <v>50</v>
      </c>
      <c r="F2" s="35" t="s">
        <v>51</v>
      </c>
      <c r="G2" s="37" t="s">
        <v>52</v>
      </c>
      <c r="H2" s="38" t="s">
        <v>16</v>
      </c>
      <c r="I2" s="31">
        <f>SUMIF(G$3:G$72,H2,C$3:C$72)</f>
        <v>0</v>
      </c>
      <c r="J2" s="39">
        <f>TOTAIS!P5</f>
        <v>1000</v>
      </c>
      <c r="K2" s="31">
        <f>TOTAIS!O5</f>
        <v>1500</v>
      </c>
      <c r="L2" s="31">
        <f>K2-I2</f>
        <v>1500</v>
      </c>
      <c r="M2" s="32"/>
      <c r="N2" s="32"/>
      <c r="O2" s="32"/>
      <c r="P2" s="32"/>
      <c r="Q2" s="32"/>
    </row>
    <row r="3" spans="1:17" ht="15.95" customHeight="1">
      <c r="A3" s="73"/>
      <c r="B3" s="74"/>
      <c r="C3" s="75"/>
      <c r="D3" s="59"/>
      <c r="E3" s="59"/>
      <c r="F3" s="76"/>
      <c r="G3" s="63"/>
      <c r="H3" s="47" t="s">
        <v>17</v>
      </c>
      <c r="I3" s="31">
        <f>SUMIF(G$3:G$72,H3,C$3:C$72)</f>
        <v>0</v>
      </c>
      <c r="J3" s="32"/>
      <c r="K3" s="32"/>
      <c r="L3" s="32"/>
      <c r="M3" s="32"/>
      <c r="N3" s="32"/>
      <c r="O3" s="32"/>
      <c r="P3" s="32"/>
      <c r="Q3" s="32"/>
    </row>
    <row r="4" spans="1:17" ht="15" customHeight="1">
      <c r="A4" s="56"/>
      <c r="B4" s="57"/>
      <c r="C4" s="58"/>
      <c r="D4" s="59"/>
      <c r="E4" s="77"/>
      <c r="F4" s="62"/>
      <c r="G4" s="63"/>
      <c r="H4" s="53"/>
      <c r="I4" s="32"/>
      <c r="J4" s="30" t="s">
        <v>58</v>
      </c>
      <c r="K4" s="30" t="s">
        <v>59</v>
      </c>
      <c r="L4" s="30" t="s">
        <v>60</v>
      </c>
      <c r="M4" s="32"/>
      <c r="N4" s="32"/>
      <c r="O4" s="32"/>
      <c r="P4" s="32"/>
      <c r="Q4" s="32"/>
    </row>
    <row r="5" spans="1:17" ht="15" customHeight="1">
      <c r="A5" s="56"/>
      <c r="B5" s="57"/>
      <c r="C5" s="58"/>
      <c r="D5" s="59"/>
      <c r="E5" s="53"/>
      <c r="F5" s="62"/>
      <c r="G5" s="63"/>
      <c r="H5" s="53"/>
      <c r="I5" s="32"/>
      <c r="J5" s="32"/>
      <c r="K5" s="32"/>
      <c r="L5" s="32"/>
      <c r="M5" s="32"/>
      <c r="N5" s="32"/>
      <c r="O5" s="32"/>
      <c r="P5" s="32"/>
      <c r="Q5" s="32"/>
    </row>
    <row r="6" spans="1:17" ht="15" customHeight="1">
      <c r="A6" s="56"/>
      <c r="B6" s="57"/>
      <c r="C6" s="70"/>
      <c r="D6" s="78"/>
      <c r="E6" s="32"/>
      <c r="F6" s="32"/>
      <c r="G6" s="66"/>
      <c r="H6" s="30" t="str">
        <f>TOTAIS!$A10</f>
        <v>Renda</v>
      </c>
      <c r="I6" s="31">
        <f t="shared" ref="I6:I19" si="0">-SUMIF(G$3:G$121,H6,C$3:C$121)</f>
        <v>0</v>
      </c>
      <c r="J6" s="39">
        <f>TOTAIS!P10</f>
        <v>300</v>
      </c>
      <c r="K6" s="31">
        <f>TOTAIS!O10</f>
        <v>300</v>
      </c>
      <c r="L6" s="31">
        <f t="shared" ref="L6:L19" si="1">IF(K6-I6&lt;0,0,K6-I6)</f>
        <v>300</v>
      </c>
      <c r="M6" s="31">
        <v>0</v>
      </c>
      <c r="N6" s="31">
        <f t="shared" ref="N6:N19" si="2">IF(I6&lt;0,K6,IF(L6&lt;0,0,M6*L6))</f>
        <v>0</v>
      </c>
      <c r="O6" s="32"/>
      <c r="P6" s="32"/>
      <c r="Q6" s="32"/>
    </row>
    <row r="7" spans="1:17" ht="15" customHeight="1">
      <c r="A7" s="56"/>
      <c r="B7" s="57"/>
      <c r="C7" s="58"/>
      <c r="D7" s="59"/>
      <c r="E7" s="53"/>
      <c r="F7" s="32"/>
      <c r="G7" s="60"/>
      <c r="H7" s="30" t="str">
        <f>TOTAIS!$A11</f>
        <v>Comida</v>
      </c>
      <c r="I7" s="31">
        <f t="shared" si="0"/>
        <v>0</v>
      </c>
      <c r="J7" s="39">
        <f>TOTAIS!P11</f>
        <v>200</v>
      </c>
      <c r="K7" s="31">
        <f>TOTAIS!O11</f>
        <v>400</v>
      </c>
      <c r="L7" s="31">
        <f t="shared" si="1"/>
        <v>400</v>
      </c>
      <c r="M7" s="31">
        <v>1</v>
      </c>
      <c r="N7" s="31">
        <f t="shared" si="2"/>
        <v>400</v>
      </c>
      <c r="O7" s="32"/>
      <c r="P7" s="32"/>
      <c r="Q7" s="32"/>
    </row>
    <row r="8" spans="1:17" ht="15" customHeight="1">
      <c r="A8" s="56"/>
      <c r="B8" s="57"/>
      <c r="C8" s="70"/>
      <c r="D8" s="78"/>
      <c r="E8" s="32"/>
      <c r="F8" s="32"/>
      <c r="G8" s="60"/>
      <c r="H8" s="30" t="str">
        <f>TOTAIS!$A12</f>
        <v>Portagens</v>
      </c>
      <c r="I8" s="31">
        <f t="shared" si="0"/>
        <v>0</v>
      </c>
      <c r="J8" s="39">
        <f>TOTAIS!P12</f>
        <v>0</v>
      </c>
      <c r="K8" s="31">
        <f>TOTAIS!O12</f>
        <v>50</v>
      </c>
      <c r="L8" s="31">
        <f t="shared" si="1"/>
        <v>50</v>
      </c>
      <c r="M8" s="31">
        <v>1</v>
      </c>
      <c r="N8" s="31">
        <f t="shared" si="2"/>
        <v>50</v>
      </c>
      <c r="O8" s="32"/>
      <c r="P8" s="32"/>
      <c r="Q8" s="32"/>
    </row>
    <row r="9" spans="1:17" ht="15" customHeight="1">
      <c r="A9" s="56"/>
      <c r="B9" s="57"/>
      <c r="C9" s="58"/>
      <c r="D9" s="59"/>
      <c r="E9" s="53"/>
      <c r="F9" s="32"/>
      <c r="G9" s="60"/>
      <c r="H9" s="30" t="str">
        <f>TOTAIS!$A13</f>
        <v>Contas</v>
      </c>
      <c r="I9" s="31">
        <f t="shared" si="0"/>
        <v>0</v>
      </c>
      <c r="J9" s="39">
        <f>TOTAIS!P13</f>
        <v>0</v>
      </c>
      <c r="K9" s="31">
        <f>TOTAIS!O13</f>
        <v>50</v>
      </c>
      <c r="L9" s="31">
        <f t="shared" si="1"/>
        <v>50</v>
      </c>
      <c r="M9" s="31">
        <v>1</v>
      </c>
      <c r="N9" s="31">
        <f t="shared" si="2"/>
        <v>50</v>
      </c>
      <c r="O9" s="32"/>
      <c r="P9" s="32"/>
      <c r="Q9" s="32"/>
    </row>
    <row r="10" spans="1:17" ht="15" customHeight="1">
      <c r="A10" s="56"/>
      <c r="B10" s="57"/>
      <c r="C10" s="58"/>
      <c r="D10" s="59"/>
      <c r="E10" s="53"/>
      <c r="F10" s="32"/>
      <c r="G10" s="60"/>
      <c r="H10" s="30" t="str">
        <f>TOTAIS!$A14</f>
        <v>Diesel</v>
      </c>
      <c r="I10" s="31">
        <f t="shared" si="0"/>
        <v>0</v>
      </c>
      <c r="J10" s="39">
        <f>TOTAIS!P14</f>
        <v>35</v>
      </c>
      <c r="K10" s="31">
        <f>TOTAIS!O14</f>
        <v>100</v>
      </c>
      <c r="L10" s="31">
        <f t="shared" si="1"/>
        <v>100</v>
      </c>
      <c r="M10" s="31">
        <v>1</v>
      </c>
      <c r="N10" s="31">
        <f t="shared" si="2"/>
        <v>100</v>
      </c>
      <c r="O10" s="32"/>
      <c r="P10" s="32"/>
      <c r="Q10" s="32"/>
    </row>
    <row r="11" spans="1:17" ht="15" customHeight="1">
      <c r="A11" s="56"/>
      <c r="B11" s="57"/>
      <c r="C11" s="58"/>
      <c r="D11" s="59"/>
      <c r="E11" s="53"/>
      <c r="F11" s="32"/>
      <c r="G11" s="60"/>
      <c r="H11" s="30" t="str">
        <f>TOTAIS!$A15</f>
        <v>Serviços</v>
      </c>
      <c r="I11" s="31">
        <f t="shared" si="0"/>
        <v>0</v>
      </c>
      <c r="J11" s="39">
        <f>TOTAIS!P15</f>
        <v>0</v>
      </c>
      <c r="K11" s="31">
        <f>TOTAIS!O15</f>
        <v>50</v>
      </c>
      <c r="L11" s="31">
        <f t="shared" si="1"/>
        <v>50</v>
      </c>
      <c r="M11" s="31">
        <v>0</v>
      </c>
      <c r="N11" s="31">
        <f t="shared" si="2"/>
        <v>0</v>
      </c>
      <c r="O11" s="32"/>
      <c r="P11" s="32"/>
      <c r="Q11" s="32"/>
    </row>
    <row r="12" spans="1:17" ht="15" customHeight="1">
      <c r="A12" s="56"/>
      <c r="B12" s="57"/>
      <c r="C12" s="58"/>
      <c r="D12" s="59"/>
      <c r="E12" s="53"/>
      <c r="F12" s="32"/>
      <c r="G12" s="60"/>
      <c r="H12" s="30" t="str">
        <f>TOTAIS!$A16</f>
        <v>UBER Transporte</v>
      </c>
      <c r="I12" s="31">
        <f t="shared" si="0"/>
        <v>0</v>
      </c>
      <c r="J12" s="39">
        <f>TOTAIS!P16</f>
        <v>0</v>
      </c>
      <c r="K12" s="31">
        <f>TOTAIS!O16</f>
        <v>10</v>
      </c>
      <c r="L12" s="31">
        <f t="shared" si="1"/>
        <v>10</v>
      </c>
      <c r="M12" s="31">
        <v>0</v>
      </c>
      <c r="N12" s="31">
        <f t="shared" si="2"/>
        <v>0</v>
      </c>
      <c r="O12" s="32"/>
      <c r="P12" s="32"/>
      <c r="Q12" s="32"/>
    </row>
    <row r="13" spans="1:17" ht="15" customHeight="1">
      <c r="A13" s="56"/>
      <c r="B13" s="57"/>
      <c r="C13" s="58"/>
      <c r="D13" s="59"/>
      <c r="E13" s="53"/>
      <c r="F13" s="32"/>
      <c r="G13" s="61"/>
      <c r="H13" s="30" t="str">
        <f>TOTAIS!$A17</f>
        <v>GLOVO</v>
      </c>
      <c r="I13" s="31">
        <f t="shared" si="0"/>
        <v>0</v>
      </c>
      <c r="J13" s="39">
        <f>TOTAIS!P17</f>
        <v>0</v>
      </c>
      <c r="K13" s="31">
        <f>TOTAIS!O17</f>
        <v>50</v>
      </c>
      <c r="L13" s="31">
        <f t="shared" si="1"/>
        <v>50</v>
      </c>
      <c r="M13" s="31">
        <v>0</v>
      </c>
      <c r="N13" s="31">
        <f t="shared" si="2"/>
        <v>0</v>
      </c>
      <c r="O13" s="32"/>
      <c r="P13" s="32"/>
      <c r="Q13" s="32"/>
    </row>
    <row r="14" spans="1:17" ht="15" customHeight="1">
      <c r="A14" s="56"/>
      <c r="B14" s="57"/>
      <c r="C14" s="58"/>
      <c r="D14" s="59"/>
      <c r="E14" s="53"/>
      <c r="F14" s="62"/>
      <c r="G14" s="63"/>
      <c r="H14" s="47" t="str">
        <f>TOTAIS!$A18</f>
        <v>Levantamento</v>
      </c>
      <c r="I14" s="31">
        <f t="shared" si="0"/>
        <v>0</v>
      </c>
      <c r="J14" s="39">
        <f>TOTAIS!P18</f>
        <v>0</v>
      </c>
      <c r="K14" s="31">
        <f>TOTAIS!O18</f>
        <v>10</v>
      </c>
      <c r="L14" s="31">
        <f t="shared" si="1"/>
        <v>10</v>
      </c>
      <c r="M14" s="31">
        <v>1</v>
      </c>
      <c r="N14" s="31">
        <f t="shared" si="2"/>
        <v>10</v>
      </c>
      <c r="O14" s="32"/>
      <c r="P14" s="32"/>
      <c r="Q14" s="32"/>
    </row>
    <row r="15" spans="1:17" ht="15" customHeight="1">
      <c r="A15" s="56"/>
      <c r="B15" s="57"/>
      <c r="C15" s="58"/>
      <c r="D15" s="59"/>
      <c r="E15" s="53"/>
      <c r="F15" s="32"/>
      <c r="G15" s="64"/>
      <c r="H15" s="30" t="str">
        <f>TOTAIS!$A19</f>
        <v>Empregada</v>
      </c>
      <c r="I15" s="31">
        <f t="shared" si="0"/>
        <v>0</v>
      </c>
      <c r="J15" s="39">
        <f>TOTAIS!P19</f>
        <v>30</v>
      </c>
      <c r="K15" s="31">
        <f>TOTAIS!O19</f>
        <v>30</v>
      </c>
      <c r="L15" s="31">
        <f t="shared" si="1"/>
        <v>30</v>
      </c>
      <c r="M15" s="31">
        <v>1</v>
      </c>
      <c r="N15" s="31">
        <f t="shared" si="2"/>
        <v>30</v>
      </c>
      <c r="O15" s="32"/>
      <c r="P15" s="32"/>
      <c r="Q15" s="32"/>
    </row>
    <row r="16" spans="1:17" ht="15" customHeight="1">
      <c r="A16" s="56"/>
      <c r="B16" s="57"/>
      <c r="C16" s="58"/>
      <c r="D16" s="59"/>
      <c r="E16" s="53"/>
      <c r="F16" s="62"/>
      <c r="G16" s="63"/>
      <c r="H16" s="47" t="str">
        <f>TOTAIS!$A20</f>
        <v>Outros</v>
      </c>
      <c r="I16" s="31">
        <f t="shared" si="0"/>
        <v>0</v>
      </c>
      <c r="J16" s="39">
        <f>TOTAIS!P20</f>
        <v>0</v>
      </c>
      <c r="K16" s="31">
        <f>TOTAIS!O20</f>
        <v>30</v>
      </c>
      <c r="L16" s="31">
        <f t="shared" si="1"/>
        <v>30</v>
      </c>
      <c r="M16" s="31">
        <v>0</v>
      </c>
      <c r="N16" s="31">
        <f t="shared" si="2"/>
        <v>0</v>
      </c>
      <c r="O16" s="32"/>
      <c r="P16" s="32"/>
      <c r="Q16" s="32"/>
    </row>
    <row r="17" spans="1:17" ht="15" customHeight="1">
      <c r="A17" s="56"/>
      <c r="B17" s="57"/>
      <c r="C17" s="58"/>
      <c r="D17" s="59"/>
      <c r="E17" s="53"/>
      <c r="F17" s="62"/>
      <c r="G17" s="63"/>
      <c r="H17" s="47" t="str">
        <f>TOTAIS!$A21</f>
        <v>Saude</v>
      </c>
      <c r="I17" s="31">
        <f t="shared" si="0"/>
        <v>0</v>
      </c>
      <c r="J17" s="39">
        <f>TOTAIS!P21</f>
        <v>0</v>
      </c>
      <c r="K17" s="31">
        <f>TOTAIS!O21</f>
        <v>30</v>
      </c>
      <c r="L17" s="31">
        <f t="shared" si="1"/>
        <v>30</v>
      </c>
      <c r="M17" s="31">
        <v>1</v>
      </c>
      <c r="N17" s="31">
        <f t="shared" si="2"/>
        <v>30</v>
      </c>
      <c r="O17" s="32"/>
      <c r="P17" s="32"/>
      <c r="Q17" s="32"/>
    </row>
    <row r="18" spans="1:17" ht="15" customHeight="1">
      <c r="A18" s="56"/>
      <c r="B18" s="57"/>
      <c r="C18" s="58"/>
      <c r="D18" s="59"/>
      <c r="E18" s="53"/>
      <c r="F18" s="62"/>
      <c r="G18" s="63"/>
      <c r="H18" s="47" t="str">
        <f>TOTAIS!$A22</f>
        <v>Alice</v>
      </c>
      <c r="I18" s="31">
        <f t="shared" si="0"/>
        <v>0</v>
      </c>
      <c r="J18" s="39">
        <f>TOTAIS!P22</f>
        <v>0</v>
      </c>
      <c r="K18" s="31">
        <f>TOTAIS!O22</f>
        <v>80</v>
      </c>
      <c r="L18" s="31">
        <f t="shared" si="1"/>
        <v>80</v>
      </c>
      <c r="M18" s="31">
        <v>1</v>
      </c>
      <c r="N18" s="31">
        <f t="shared" si="2"/>
        <v>80</v>
      </c>
      <c r="O18" s="32"/>
      <c r="P18" s="32"/>
      <c r="Q18" s="32"/>
    </row>
    <row r="19" spans="1:17" ht="15" customHeight="1">
      <c r="A19" s="56"/>
      <c r="B19" s="57"/>
      <c r="C19" s="58"/>
      <c r="D19" s="59"/>
      <c r="E19" s="53"/>
      <c r="F19" s="62"/>
      <c r="G19" s="63"/>
      <c r="H19" s="47" t="str">
        <f>TOTAIS!$A23</f>
        <v>Mensalidades</v>
      </c>
      <c r="I19" s="31">
        <f t="shared" si="0"/>
        <v>0</v>
      </c>
      <c r="J19" s="39">
        <f>TOTAIS!P23</f>
        <v>0</v>
      </c>
      <c r="K19" s="31">
        <f>TOTAIS!O23</f>
        <v>25</v>
      </c>
      <c r="L19" s="31">
        <f t="shared" si="1"/>
        <v>25</v>
      </c>
      <c r="M19" s="31">
        <v>1</v>
      </c>
      <c r="N19" s="31">
        <f t="shared" si="2"/>
        <v>25</v>
      </c>
      <c r="O19" s="32"/>
      <c r="P19" s="32"/>
      <c r="Q19" s="32"/>
    </row>
    <row r="20" spans="1:17" ht="15" customHeight="1">
      <c r="A20" s="56"/>
      <c r="B20" s="57"/>
      <c r="C20" s="58"/>
      <c r="D20" s="59"/>
      <c r="E20" s="53"/>
      <c r="F20" s="62"/>
      <c r="G20" s="63"/>
      <c r="H20" s="53"/>
      <c r="I20" s="32"/>
      <c r="J20" s="32"/>
      <c r="K20" s="32"/>
      <c r="L20" s="32"/>
      <c r="M20" s="32"/>
      <c r="N20" s="32"/>
      <c r="O20" s="32"/>
      <c r="P20" s="32"/>
      <c r="Q20" s="32"/>
    </row>
    <row r="21" spans="1:17" ht="15" customHeight="1">
      <c r="A21" s="56"/>
      <c r="B21" s="57"/>
      <c r="C21" s="58"/>
      <c r="D21" s="59"/>
      <c r="E21" s="53"/>
      <c r="F21" s="62"/>
      <c r="G21" s="63"/>
      <c r="H21" s="47" t="s">
        <v>35</v>
      </c>
      <c r="I21" s="31">
        <f>-SUMIF(G$3:G$121,H21,C$3:C$121)</f>
        <v>0</v>
      </c>
      <c r="J21" s="32"/>
      <c r="K21" s="32"/>
      <c r="L21" s="32"/>
      <c r="M21" s="32"/>
      <c r="N21" s="32"/>
      <c r="O21" s="32"/>
      <c r="P21" s="32"/>
      <c r="Q21" s="32"/>
    </row>
    <row r="22" spans="1:17" ht="15" customHeight="1">
      <c r="A22" s="56"/>
      <c r="B22" s="57"/>
      <c r="C22" s="58"/>
      <c r="D22" s="59"/>
      <c r="E22" s="53"/>
      <c r="F22" s="62"/>
      <c r="G22" s="63"/>
      <c r="H22" s="47" t="s">
        <v>36</v>
      </c>
      <c r="I22" s="31">
        <f>-SUMIF(G$3:G$121,H22,C$3:C$121)</f>
        <v>0</v>
      </c>
      <c r="J22" s="32"/>
      <c r="K22" s="32"/>
      <c r="L22" s="32"/>
      <c r="M22" s="65"/>
      <c r="N22" s="65"/>
      <c r="O22" s="65"/>
      <c r="P22" s="65"/>
      <c r="Q22" s="65"/>
    </row>
    <row r="23" spans="1:17" ht="15" customHeight="1">
      <c r="A23" s="56"/>
      <c r="B23" s="57"/>
      <c r="C23" s="58"/>
      <c r="D23" s="59"/>
      <c r="E23" s="53"/>
      <c r="F23" s="62"/>
      <c r="G23" s="63"/>
      <c r="H23" s="53"/>
      <c r="I23" s="32"/>
      <c r="J23" s="32"/>
      <c r="K23" s="32"/>
      <c r="L23" s="32"/>
      <c r="M23" s="32"/>
      <c r="N23" s="32"/>
      <c r="O23" s="32"/>
      <c r="P23" s="32"/>
      <c r="Q23" s="32"/>
    </row>
    <row r="24" spans="1:17" ht="15" customHeight="1">
      <c r="A24" s="56"/>
      <c r="B24" s="57"/>
      <c r="C24" s="58"/>
      <c r="D24" s="59"/>
      <c r="E24" s="53"/>
      <c r="F24" s="62"/>
      <c r="G24" s="63"/>
      <c r="H24" s="53"/>
      <c r="I24" s="32"/>
      <c r="J24" s="32"/>
      <c r="K24" s="32"/>
      <c r="L24" s="32"/>
      <c r="M24" s="32"/>
      <c r="N24" s="32"/>
      <c r="O24" s="32"/>
      <c r="P24" s="32"/>
      <c r="Q24" s="32"/>
    </row>
    <row r="25" spans="1:17" ht="15" customHeight="1">
      <c r="A25" s="56"/>
      <c r="B25" s="57"/>
      <c r="C25" s="58"/>
      <c r="D25" s="59"/>
      <c r="E25" s="53"/>
      <c r="F25" s="62"/>
      <c r="G25" s="63"/>
      <c r="H25" s="47" t="s">
        <v>38</v>
      </c>
      <c r="I25" s="31">
        <f>-SUMIF(G$3:G$121,H25,C$3:C$121)</f>
        <v>0</v>
      </c>
      <c r="J25" s="32"/>
      <c r="K25" s="32"/>
      <c r="L25" s="31">
        <f>-N25+I25</f>
        <v>-775</v>
      </c>
      <c r="M25" s="32"/>
      <c r="N25" s="31">
        <f>SUM(N6:N19)</f>
        <v>775</v>
      </c>
      <c r="O25" s="32"/>
      <c r="P25" s="32"/>
      <c r="Q25" s="32"/>
    </row>
    <row r="26" spans="1:17" ht="15" customHeight="1">
      <c r="A26" s="56"/>
      <c r="B26" s="57"/>
      <c r="C26" s="58"/>
      <c r="D26" s="59"/>
      <c r="E26" s="53"/>
      <c r="F26" s="32"/>
      <c r="G26" s="66"/>
      <c r="H26" s="30" t="s">
        <v>39</v>
      </c>
      <c r="I26" s="31">
        <f>-SUMIF(G$3:G$121,H26,C$3:C$121)</f>
        <v>0</v>
      </c>
      <c r="J26" s="32"/>
      <c r="K26" s="32"/>
      <c r="L26" s="32"/>
      <c r="M26" s="32"/>
      <c r="N26" s="32"/>
      <c r="O26" s="32"/>
      <c r="P26" s="32"/>
      <c r="Q26" s="32"/>
    </row>
    <row r="27" spans="1:17" ht="15" customHeight="1">
      <c r="A27" s="56"/>
      <c r="B27" s="57"/>
      <c r="C27" s="58"/>
      <c r="D27" s="59"/>
      <c r="E27" s="53"/>
      <c r="F27" s="32"/>
      <c r="G27" s="60"/>
      <c r="H27" s="30" t="s">
        <v>40</v>
      </c>
      <c r="I27" s="31">
        <f>SUMIF(G$3:G$95,H27,C$3:C$95)</f>
        <v>0</v>
      </c>
      <c r="J27" s="32"/>
      <c r="K27" s="31">
        <f>TOTAIS!O42</f>
        <v>0</v>
      </c>
      <c r="L27" s="32"/>
      <c r="M27" s="32"/>
      <c r="N27" s="32"/>
      <c r="O27" s="32"/>
      <c r="P27" s="32"/>
      <c r="Q27" s="32"/>
    </row>
    <row r="28" spans="1:17" ht="15" customHeight="1">
      <c r="A28" s="56"/>
      <c r="B28" s="57"/>
      <c r="C28" s="58"/>
      <c r="D28" s="59"/>
      <c r="E28" s="53"/>
      <c r="F28" s="32"/>
      <c r="G28" s="61"/>
      <c r="H28" s="30" t="s">
        <v>41</v>
      </c>
      <c r="I28" s="31">
        <f>SUMIF(G$3:G$95,H28,C$3:C$95)</f>
        <v>0</v>
      </c>
      <c r="J28" s="32"/>
      <c r="K28" s="31">
        <f>TOTAIS!O43</f>
        <v>0</v>
      </c>
      <c r="L28" s="32"/>
      <c r="M28" s="32"/>
      <c r="N28" s="32"/>
      <c r="O28" s="32"/>
      <c r="P28" s="32"/>
      <c r="Q28" s="32"/>
    </row>
    <row r="29" spans="1:17" ht="15" customHeight="1">
      <c r="A29" s="56"/>
      <c r="B29" s="57"/>
      <c r="C29" s="58"/>
      <c r="D29" s="59"/>
      <c r="E29" s="53"/>
      <c r="F29" s="62"/>
      <c r="G29" s="63"/>
      <c r="H29" s="47" t="s">
        <v>67</v>
      </c>
      <c r="I29" s="31">
        <f>I27+I28</f>
        <v>0</v>
      </c>
      <c r="J29" s="31">
        <f>J27+J28</f>
        <v>0</v>
      </c>
      <c r="K29" s="31">
        <f>TOTAIS!O45</f>
        <v>0</v>
      </c>
      <c r="L29" s="32"/>
      <c r="M29" s="32"/>
      <c r="N29" s="32"/>
      <c r="O29" s="32"/>
      <c r="P29" s="32"/>
      <c r="Q29" s="32"/>
    </row>
    <row r="30" spans="1:17" ht="15" customHeight="1">
      <c r="A30" s="56"/>
      <c r="B30" s="57"/>
      <c r="C30" s="58"/>
      <c r="D30" s="59"/>
      <c r="E30" s="53"/>
      <c r="F30" s="62"/>
      <c r="G30" s="63"/>
      <c r="H30" s="53"/>
      <c r="I30" s="32"/>
      <c r="J30" s="32"/>
      <c r="K30" s="65"/>
      <c r="L30" s="32"/>
      <c r="M30" s="32"/>
      <c r="N30" s="32"/>
      <c r="O30" s="32"/>
      <c r="P30" s="32"/>
      <c r="Q30" s="32"/>
    </row>
    <row r="31" spans="1:17" ht="15" customHeight="1">
      <c r="A31" s="56"/>
      <c r="B31" s="57"/>
      <c r="C31" s="58"/>
      <c r="D31" s="59"/>
      <c r="E31" s="53"/>
      <c r="F31" s="62"/>
      <c r="G31" s="63"/>
      <c r="H31" s="53"/>
      <c r="I31" s="32"/>
      <c r="J31" s="32"/>
      <c r="K31" s="67"/>
      <c r="L31" s="32"/>
      <c r="M31" s="32"/>
      <c r="N31" s="32"/>
      <c r="O31" s="32"/>
      <c r="P31" s="32"/>
      <c r="Q31" s="32"/>
    </row>
    <row r="32" spans="1:17" ht="15" customHeight="1">
      <c r="A32" s="56"/>
      <c r="B32" s="57"/>
      <c r="C32" s="58"/>
      <c r="D32" s="59"/>
      <c r="E32" s="53"/>
      <c r="F32" s="62"/>
      <c r="G32" s="63"/>
      <c r="H32" s="53"/>
      <c r="I32" s="32"/>
      <c r="J32" s="32"/>
      <c r="K32" s="67"/>
      <c r="L32" s="32"/>
      <c r="M32" s="32"/>
      <c r="N32" s="32"/>
      <c r="O32" s="32"/>
      <c r="P32" s="32"/>
      <c r="Q32" s="32"/>
    </row>
    <row r="33" spans="1:17" ht="15" customHeight="1">
      <c r="A33" s="56"/>
      <c r="B33" s="57"/>
      <c r="C33" s="58"/>
      <c r="D33" s="59"/>
      <c r="E33" s="53"/>
      <c r="F33" s="62"/>
      <c r="G33" s="63"/>
      <c r="H33" s="53"/>
      <c r="I33" s="32"/>
      <c r="J33" s="32"/>
      <c r="K33" s="67"/>
      <c r="L33" s="32"/>
      <c r="M33" s="32"/>
      <c r="N33" s="32"/>
      <c r="O33" s="32"/>
      <c r="P33" s="32"/>
      <c r="Q33" s="32"/>
    </row>
    <row r="34" spans="1:17" ht="15" customHeight="1">
      <c r="A34" s="56"/>
      <c r="B34" s="57"/>
      <c r="C34" s="58"/>
      <c r="D34" s="59"/>
      <c r="E34" s="53"/>
      <c r="F34" s="62"/>
      <c r="G34" s="63"/>
      <c r="H34" s="53"/>
      <c r="I34" s="32"/>
      <c r="J34" s="32"/>
      <c r="K34" s="67"/>
      <c r="L34" s="32"/>
      <c r="M34" s="32"/>
      <c r="N34" s="32"/>
      <c r="O34" s="32"/>
      <c r="P34" s="32"/>
      <c r="Q34" s="32"/>
    </row>
    <row r="35" spans="1:17" ht="15" customHeight="1">
      <c r="A35" s="56"/>
      <c r="B35" s="57"/>
      <c r="C35" s="58"/>
      <c r="D35" s="59"/>
      <c r="E35" s="53"/>
      <c r="F35" s="62"/>
      <c r="G35" s="63"/>
      <c r="H35" s="53"/>
      <c r="I35" s="32"/>
      <c r="J35" s="32"/>
      <c r="K35" s="32"/>
      <c r="L35" s="32"/>
      <c r="M35" s="32"/>
      <c r="N35" s="32"/>
      <c r="O35" s="32"/>
      <c r="P35" s="32"/>
      <c r="Q35" s="32"/>
    </row>
    <row r="36" spans="1:17" ht="15" customHeight="1">
      <c r="A36" s="56"/>
      <c r="B36" s="57"/>
      <c r="C36" s="58"/>
      <c r="D36" s="59"/>
      <c r="E36" s="53"/>
      <c r="F36" s="62"/>
      <c r="G36" s="63"/>
      <c r="H36" s="53"/>
      <c r="I36" s="32"/>
      <c r="J36" s="32"/>
      <c r="K36" s="32"/>
      <c r="L36" s="32"/>
      <c r="M36" s="32"/>
      <c r="N36" s="32"/>
      <c r="O36" s="32"/>
      <c r="P36" s="32"/>
      <c r="Q36" s="32"/>
    </row>
    <row r="37" spans="1:17" ht="15" customHeight="1">
      <c r="A37" s="56"/>
      <c r="B37" s="57"/>
      <c r="C37" s="58"/>
      <c r="D37" s="59"/>
      <c r="E37" s="53"/>
      <c r="F37" s="62"/>
      <c r="G37" s="63"/>
      <c r="H37" s="53"/>
      <c r="I37" s="32"/>
      <c r="J37" s="32"/>
      <c r="K37" s="32"/>
      <c r="L37" s="32"/>
      <c r="M37" s="32"/>
      <c r="N37" s="32"/>
      <c r="O37" s="32"/>
      <c r="P37" s="32"/>
      <c r="Q37" s="32"/>
    </row>
    <row r="38" spans="1:17" ht="15" customHeight="1">
      <c r="A38" s="56"/>
      <c r="B38" s="57"/>
      <c r="C38" s="58"/>
      <c r="D38" s="59"/>
      <c r="E38" s="53"/>
      <c r="F38" s="62"/>
      <c r="G38" s="63"/>
      <c r="H38" s="53"/>
      <c r="I38" s="32"/>
      <c r="J38" s="32"/>
      <c r="K38" s="32"/>
      <c r="L38" s="32"/>
      <c r="M38" s="32"/>
      <c r="N38" s="32"/>
      <c r="O38" s="32"/>
      <c r="P38" s="32"/>
      <c r="Q38" s="32"/>
    </row>
    <row r="39" spans="1:17" ht="15" customHeight="1">
      <c r="A39" s="56"/>
      <c r="B39" s="57"/>
      <c r="C39" s="58"/>
      <c r="D39" s="59"/>
      <c r="E39" s="53"/>
      <c r="F39" s="62"/>
      <c r="G39" s="63"/>
      <c r="H39" s="53"/>
      <c r="I39" s="32"/>
      <c r="J39" s="32"/>
      <c r="K39" s="32"/>
      <c r="L39" s="32"/>
      <c r="M39" s="32"/>
      <c r="N39" s="32"/>
      <c r="O39" s="32"/>
      <c r="P39" s="32"/>
      <c r="Q39" s="32"/>
    </row>
    <row r="40" spans="1:17" ht="15" customHeight="1">
      <c r="A40" s="56"/>
      <c r="B40" s="57"/>
      <c r="C40" s="58"/>
      <c r="D40" s="59"/>
      <c r="E40" s="53"/>
      <c r="F40" s="62"/>
      <c r="G40" s="63"/>
      <c r="H40" s="53"/>
      <c r="I40" s="32"/>
      <c r="J40" s="32"/>
      <c r="K40" s="32"/>
      <c r="L40" s="32"/>
      <c r="M40" s="32"/>
      <c r="N40" s="32"/>
      <c r="O40" s="32"/>
      <c r="P40" s="32"/>
      <c r="Q40" s="32"/>
    </row>
    <row r="41" spans="1:17" ht="15" customHeight="1">
      <c r="A41" s="56"/>
      <c r="B41" s="57"/>
      <c r="C41" s="58"/>
      <c r="D41" s="59"/>
      <c r="E41" s="53"/>
      <c r="F41" s="62"/>
      <c r="G41" s="63"/>
      <c r="H41" s="53"/>
      <c r="I41" s="32"/>
      <c r="J41" s="32"/>
      <c r="K41" s="32"/>
      <c r="L41" s="32"/>
      <c r="M41" s="32"/>
      <c r="N41" s="32"/>
      <c r="O41" s="32"/>
      <c r="P41" s="32"/>
      <c r="Q41" s="32"/>
    </row>
    <row r="42" spans="1:17" ht="15" customHeight="1">
      <c r="A42" s="56"/>
      <c r="B42" s="57"/>
      <c r="C42" s="58"/>
      <c r="D42" s="59"/>
      <c r="E42" s="53"/>
      <c r="F42" s="62"/>
      <c r="G42" s="63"/>
      <c r="H42" s="68"/>
      <c r="I42" s="32"/>
      <c r="J42" s="32"/>
      <c r="K42" s="32"/>
      <c r="L42" s="32"/>
      <c r="M42" s="32"/>
      <c r="N42" s="32"/>
      <c r="O42" s="32"/>
      <c r="P42" s="32"/>
      <c r="Q42" s="32"/>
    </row>
    <row r="43" spans="1:17" ht="15" customHeight="1">
      <c r="A43" s="56"/>
      <c r="B43" s="57"/>
      <c r="C43" s="58"/>
      <c r="D43" s="59"/>
      <c r="E43" s="53"/>
      <c r="F43" s="62"/>
      <c r="G43" s="63"/>
      <c r="H43" s="68"/>
      <c r="I43" s="32"/>
      <c r="J43" s="32"/>
      <c r="K43" s="32"/>
      <c r="L43" s="32"/>
      <c r="M43" s="32"/>
      <c r="N43" s="32"/>
      <c r="O43" s="32"/>
      <c r="P43" s="32"/>
      <c r="Q43" s="32"/>
    </row>
    <row r="44" spans="1:17" ht="15" customHeight="1">
      <c r="A44" s="56"/>
      <c r="B44" s="57"/>
      <c r="C44" s="58"/>
      <c r="D44" s="59"/>
      <c r="E44" s="53"/>
      <c r="F44" s="32"/>
      <c r="G44" s="66"/>
      <c r="H44" s="65"/>
      <c r="I44" s="32"/>
      <c r="J44" s="32"/>
      <c r="K44" s="32"/>
      <c r="L44" s="32"/>
      <c r="M44" s="32"/>
      <c r="N44" s="32"/>
      <c r="O44" s="32"/>
      <c r="P44" s="32"/>
      <c r="Q44" s="32"/>
    </row>
    <row r="45" spans="1:17" ht="15" customHeight="1">
      <c r="A45" s="56"/>
      <c r="B45" s="57"/>
      <c r="C45" s="58"/>
      <c r="D45" s="59"/>
      <c r="E45" s="53"/>
      <c r="F45" s="32"/>
      <c r="G45" s="60"/>
      <c r="H45" s="65"/>
      <c r="I45" s="32"/>
      <c r="J45" s="32"/>
      <c r="K45" s="32"/>
      <c r="L45" s="32"/>
      <c r="M45" s="32"/>
      <c r="N45" s="32"/>
      <c r="O45" s="32"/>
      <c r="P45" s="32"/>
      <c r="Q45" s="32"/>
    </row>
    <row r="46" spans="1:17" ht="15" customHeight="1">
      <c r="A46" s="56"/>
      <c r="B46" s="57"/>
      <c r="C46" s="58"/>
      <c r="D46" s="59"/>
      <c r="E46" s="53"/>
      <c r="F46" s="32"/>
      <c r="G46" s="60"/>
      <c r="H46" s="65"/>
      <c r="I46" s="32"/>
      <c r="J46" s="32"/>
      <c r="K46" s="32"/>
      <c r="L46" s="32"/>
      <c r="M46" s="32"/>
      <c r="N46" s="32"/>
      <c r="O46" s="32"/>
      <c r="P46" s="32"/>
      <c r="Q46" s="32"/>
    </row>
    <row r="47" spans="1:17" ht="15" customHeight="1">
      <c r="A47" s="56"/>
      <c r="B47" s="57"/>
      <c r="C47" s="58"/>
      <c r="D47" s="59"/>
      <c r="E47" s="53"/>
      <c r="F47" s="32"/>
      <c r="G47" s="60"/>
      <c r="H47" s="65"/>
      <c r="I47" s="32"/>
      <c r="J47" s="32"/>
      <c r="K47" s="32"/>
      <c r="L47" s="32"/>
      <c r="M47" s="32"/>
      <c r="N47" s="32"/>
      <c r="O47" s="32"/>
      <c r="P47" s="32"/>
      <c r="Q47" s="32"/>
    </row>
    <row r="48" spans="1:17" ht="15" customHeight="1">
      <c r="A48" s="56"/>
      <c r="B48" s="57"/>
      <c r="C48" s="58"/>
      <c r="D48" s="59"/>
      <c r="E48" s="53"/>
      <c r="F48" s="32"/>
      <c r="G48" s="61"/>
      <c r="H48" s="65"/>
      <c r="I48" s="32"/>
      <c r="J48" s="32"/>
      <c r="K48" s="32"/>
      <c r="L48" s="32"/>
      <c r="M48" s="32"/>
      <c r="N48" s="32"/>
      <c r="O48" s="32"/>
      <c r="P48" s="32"/>
      <c r="Q48" s="32"/>
    </row>
    <row r="49" spans="1:17" ht="15" customHeight="1">
      <c r="A49" s="56"/>
      <c r="B49" s="57"/>
      <c r="C49" s="58"/>
      <c r="D49" s="59"/>
      <c r="E49" s="53"/>
      <c r="F49" s="62"/>
      <c r="G49" s="69"/>
      <c r="H49" s="68"/>
      <c r="I49" s="32"/>
      <c r="J49" s="32"/>
      <c r="K49" s="32"/>
      <c r="L49" s="32"/>
      <c r="M49" s="32"/>
      <c r="N49" s="32"/>
      <c r="O49" s="32"/>
      <c r="P49" s="32"/>
      <c r="Q49" s="32"/>
    </row>
    <row r="50" spans="1:17" ht="15" customHeight="1">
      <c r="A50" s="56"/>
      <c r="B50" s="57"/>
      <c r="C50" s="58"/>
      <c r="D50" s="59"/>
      <c r="E50" s="53"/>
      <c r="F50" s="62"/>
      <c r="G50" s="69"/>
      <c r="H50" s="68"/>
      <c r="I50" s="32"/>
      <c r="J50" s="32"/>
      <c r="K50" s="32"/>
      <c r="L50" s="32"/>
      <c r="M50" s="32"/>
      <c r="N50" s="32"/>
      <c r="O50" s="32"/>
      <c r="P50" s="32"/>
      <c r="Q50" s="32"/>
    </row>
    <row r="51" spans="1:17" ht="15" customHeight="1">
      <c r="A51" s="56"/>
      <c r="B51" s="57"/>
      <c r="C51" s="58"/>
      <c r="D51" s="59"/>
      <c r="E51" s="53"/>
      <c r="F51" s="62"/>
      <c r="G51" s="69"/>
      <c r="H51" s="68"/>
      <c r="I51" s="32"/>
      <c r="J51" s="32"/>
      <c r="K51" s="32"/>
      <c r="L51" s="32"/>
      <c r="M51" s="32"/>
      <c r="N51" s="32"/>
      <c r="O51" s="32"/>
      <c r="P51" s="32"/>
      <c r="Q51" s="32"/>
    </row>
    <row r="52" spans="1:17" ht="15" customHeight="1">
      <c r="A52" s="56"/>
      <c r="B52" s="57"/>
      <c r="C52" s="58"/>
      <c r="D52" s="59"/>
      <c r="E52" s="53"/>
      <c r="F52" s="62"/>
      <c r="G52" s="69"/>
      <c r="H52" s="68"/>
      <c r="I52" s="32"/>
      <c r="J52" s="32"/>
      <c r="K52" s="32"/>
      <c r="L52" s="32"/>
      <c r="M52" s="32"/>
      <c r="N52" s="32"/>
      <c r="O52" s="32"/>
      <c r="P52" s="32"/>
      <c r="Q52" s="32"/>
    </row>
    <row r="53" spans="1:17" ht="15" customHeight="1">
      <c r="A53" s="56"/>
      <c r="B53" s="57"/>
      <c r="C53" s="58"/>
      <c r="D53" s="59"/>
      <c r="E53" s="53"/>
      <c r="F53" s="62"/>
      <c r="G53" s="69"/>
      <c r="H53" s="68"/>
      <c r="I53" s="32"/>
      <c r="J53" s="32"/>
      <c r="K53" s="32"/>
      <c r="L53" s="32"/>
      <c r="M53" s="32"/>
      <c r="N53" s="32"/>
      <c r="O53" s="32"/>
      <c r="P53" s="32"/>
      <c r="Q53" s="32"/>
    </row>
    <row r="54" spans="1:17" ht="15" customHeight="1">
      <c r="A54" s="56"/>
      <c r="B54" s="57"/>
      <c r="C54" s="58"/>
      <c r="D54" s="59"/>
      <c r="E54" s="53"/>
      <c r="F54" s="62"/>
      <c r="G54" s="69"/>
      <c r="H54" s="68"/>
      <c r="I54" s="32"/>
      <c r="J54" s="32"/>
      <c r="K54" s="32"/>
      <c r="L54" s="32"/>
      <c r="M54" s="32"/>
      <c r="N54" s="32"/>
      <c r="O54" s="32"/>
      <c r="P54" s="32"/>
      <c r="Q54" s="32"/>
    </row>
    <row r="55" spans="1:17" ht="15" customHeight="1">
      <c r="A55" s="56"/>
      <c r="B55" s="57"/>
      <c r="C55" s="58"/>
      <c r="D55" s="59"/>
      <c r="E55" s="53"/>
      <c r="F55" s="32"/>
      <c r="G55" s="64"/>
      <c r="H55" s="65"/>
      <c r="I55" s="32"/>
      <c r="J55" s="32"/>
      <c r="K55" s="32"/>
      <c r="L55" s="32"/>
      <c r="M55" s="32"/>
      <c r="N55" s="32"/>
      <c r="O55" s="32"/>
      <c r="P55" s="32"/>
      <c r="Q55" s="32"/>
    </row>
    <row r="56" spans="1:17" ht="15" customHeight="1">
      <c r="A56" s="56"/>
      <c r="B56" s="57"/>
      <c r="C56" s="58"/>
      <c r="D56" s="59"/>
      <c r="E56" s="53"/>
      <c r="F56" s="62"/>
      <c r="G56" s="69"/>
      <c r="H56" s="68"/>
      <c r="I56" s="32"/>
      <c r="J56" s="32"/>
      <c r="K56" s="32"/>
      <c r="L56" s="32"/>
      <c r="M56" s="32"/>
      <c r="N56" s="32"/>
      <c r="O56" s="32"/>
      <c r="P56" s="32"/>
      <c r="Q56" s="32"/>
    </row>
    <row r="57" spans="1:17" ht="15" customHeight="1">
      <c r="A57" s="56"/>
      <c r="B57" s="57"/>
      <c r="C57" s="58"/>
      <c r="D57" s="59"/>
      <c r="E57" s="53"/>
      <c r="F57" s="62"/>
      <c r="G57" s="69"/>
      <c r="H57" s="68"/>
      <c r="I57" s="32"/>
      <c r="J57" s="32"/>
      <c r="K57" s="32"/>
      <c r="L57" s="32"/>
      <c r="M57" s="32"/>
      <c r="N57" s="32"/>
      <c r="O57" s="32"/>
      <c r="P57" s="32"/>
      <c r="Q57" s="32"/>
    </row>
    <row r="58" spans="1:17" ht="15" customHeight="1">
      <c r="A58" s="56"/>
      <c r="B58" s="57"/>
      <c r="C58" s="58"/>
      <c r="D58" s="59"/>
      <c r="E58" s="53"/>
      <c r="F58" s="62"/>
      <c r="G58" s="69"/>
      <c r="H58" s="68"/>
      <c r="I58" s="32"/>
      <c r="J58" s="32"/>
      <c r="K58" s="32"/>
      <c r="L58" s="32"/>
      <c r="M58" s="32"/>
      <c r="N58" s="32"/>
      <c r="O58" s="32"/>
      <c r="P58" s="32"/>
      <c r="Q58" s="32"/>
    </row>
    <row r="59" spans="1:17" ht="15" customHeight="1">
      <c r="A59" s="56"/>
      <c r="B59" s="57"/>
      <c r="C59" s="58"/>
      <c r="D59" s="59"/>
      <c r="E59" s="53"/>
      <c r="F59" s="62"/>
      <c r="G59" s="69"/>
      <c r="H59" s="68"/>
      <c r="I59" s="32"/>
      <c r="J59" s="32"/>
      <c r="K59" s="32"/>
      <c r="L59" s="32"/>
      <c r="M59" s="32"/>
      <c r="N59" s="32"/>
      <c r="O59" s="32"/>
      <c r="P59" s="32"/>
      <c r="Q59" s="32"/>
    </row>
    <row r="60" spans="1:17" ht="15" customHeight="1">
      <c r="A60" s="56"/>
      <c r="B60" s="57"/>
      <c r="C60" s="58"/>
      <c r="D60" s="59"/>
      <c r="E60" s="53"/>
      <c r="F60" s="62"/>
      <c r="G60" s="69"/>
      <c r="H60" s="68"/>
      <c r="I60" s="32"/>
      <c r="J60" s="32"/>
      <c r="K60" s="32"/>
      <c r="L60" s="32"/>
      <c r="M60" s="32"/>
      <c r="N60" s="32"/>
      <c r="O60" s="32"/>
      <c r="P60" s="32"/>
      <c r="Q60" s="32"/>
    </row>
    <row r="61" spans="1:17" ht="15" customHeight="1">
      <c r="A61" s="56"/>
      <c r="B61" s="57"/>
      <c r="C61" s="58"/>
      <c r="D61" s="59"/>
      <c r="E61" s="53"/>
      <c r="F61" s="62"/>
      <c r="G61" s="69"/>
      <c r="H61" s="68"/>
      <c r="I61" s="32"/>
      <c r="J61" s="32"/>
      <c r="K61" s="32"/>
      <c r="L61" s="32"/>
      <c r="M61" s="32"/>
      <c r="N61" s="32"/>
      <c r="O61" s="32"/>
      <c r="P61" s="32"/>
      <c r="Q61" s="32"/>
    </row>
    <row r="62" spans="1:17" ht="15" customHeight="1">
      <c r="A62" s="56"/>
      <c r="B62" s="57"/>
      <c r="C62" s="58"/>
      <c r="D62" s="59"/>
      <c r="E62" s="53"/>
      <c r="F62" s="32"/>
      <c r="G62" s="66"/>
      <c r="H62" s="65"/>
      <c r="I62" s="32"/>
      <c r="J62" s="32"/>
      <c r="K62" s="32"/>
      <c r="L62" s="32"/>
      <c r="M62" s="32"/>
      <c r="N62" s="32"/>
      <c r="O62" s="32"/>
      <c r="P62" s="32"/>
      <c r="Q62" s="32"/>
    </row>
    <row r="63" spans="1:17" ht="15" customHeight="1">
      <c r="A63" s="56"/>
      <c r="B63" s="57"/>
      <c r="C63" s="58"/>
      <c r="D63" s="59"/>
      <c r="E63" s="53"/>
      <c r="F63" s="32"/>
      <c r="G63" s="61"/>
      <c r="H63" s="65"/>
      <c r="I63" s="32"/>
      <c r="J63" s="32"/>
      <c r="K63" s="32"/>
      <c r="L63" s="32"/>
      <c r="M63" s="32"/>
      <c r="N63" s="32"/>
      <c r="O63" s="32"/>
      <c r="P63" s="32"/>
      <c r="Q63" s="32"/>
    </row>
    <row r="64" spans="1:17" ht="15" customHeight="1">
      <c r="A64" s="56"/>
      <c r="B64" s="57"/>
      <c r="C64" s="58"/>
      <c r="D64" s="59"/>
      <c r="E64" s="53"/>
      <c r="F64" s="62"/>
      <c r="G64" s="69"/>
      <c r="H64" s="68"/>
      <c r="I64" s="32"/>
      <c r="J64" s="32"/>
      <c r="K64" s="32"/>
      <c r="L64" s="32"/>
      <c r="M64" s="32"/>
      <c r="N64" s="32"/>
      <c r="O64" s="32"/>
      <c r="P64" s="32"/>
      <c r="Q64" s="32"/>
    </row>
    <row r="65" spans="1:17" ht="15" customHeight="1">
      <c r="A65" s="56"/>
      <c r="B65" s="57"/>
      <c r="C65" s="70"/>
      <c r="D65" s="71"/>
      <c r="E65" s="32"/>
      <c r="F65" s="62"/>
      <c r="G65" s="69"/>
      <c r="H65" s="68"/>
      <c r="I65" s="32"/>
      <c r="J65" s="32"/>
      <c r="K65" s="32"/>
      <c r="L65" s="32"/>
      <c r="M65" s="32"/>
      <c r="N65" s="32"/>
      <c r="O65" s="32"/>
      <c r="P65" s="32"/>
      <c r="Q65" s="32"/>
    </row>
    <row r="66" spans="1:17" ht="15" customHeight="1">
      <c r="A66" s="56"/>
      <c r="B66" s="57"/>
      <c r="C66" s="70"/>
      <c r="D66" s="70"/>
      <c r="E66" s="32"/>
      <c r="F66" s="62"/>
      <c r="G66" s="69"/>
      <c r="H66" s="68"/>
      <c r="I66" s="32"/>
      <c r="J66" s="32"/>
      <c r="K66" s="32"/>
      <c r="L66" s="32"/>
      <c r="M66" s="32"/>
      <c r="N66" s="32"/>
      <c r="O66" s="32"/>
      <c r="P66" s="32"/>
      <c r="Q66" s="32"/>
    </row>
    <row r="67" spans="1:17" ht="15" customHeight="1">
      <c r="A67" s="56"/>
      <c r="B67" s="57"/>
      <c r="C67" s="70"/>
      <c r="D67" s="70"/>
      <c r="E67" s="32"/>
      <c r="F67" s="62"/>
      <c r="G67" s="69"/>
      <c r="H67" s="68"/>
      <c r="I67" s="32"/>
      <c r="J67" s="32"/>
      <c r="K67" s="32"/>
      <c r="L67" s="32"/>
      <c r="M67" s="32"/>
      <c r="N67" s="32"/>
      <c r="O67" s="32"/>
      <c r="P67" s="32"/>
      <c r="Q67" s="32"/>
    </row>
    <row r="68" spans="1:17" ht="15" customHeight="1">
      <c r="A68" s="56"/>
      <c r="B68" s="57"/>
      <c r="C68" s="70"/>
      <c r="D68" s="70"/>
      <c r="E68" s="32"/>
      <c r="F68" s="32"/>
      <c r="G68" s="64"/>
      <c r="H68" s="65"/>
      <c r="I68" s="32"/>
      <c r="J68" s="32"/>
      <c r="K68" s="32"/>
      <c r="L68" s="32"/>
      <c r="M68" s="32"/>
      <c r="N68" s="32"/>
      <c r="O68" s="32"/>
      <c r="P68" s="32"/>
      <c r="Q68" s="32"/>
    </row>
    <row r="69" spans="1:17" ht="15" customHeight="1">
      <c r="A69" s="56"/>
      <c r="B69" s="57"/>
      <c r="C69" s="70"/>
      <c r="D69" s="70"/>
      <c r="E69" s="32"/>
      <c r="F69" s="62"/>
      <c r="G69" s="69"/>
      <c r="H69" s="68"/>
      <c r="I69" s="32"/>
      <c r="J69" s="32"/>
      <c r="K69" s="32"/>
      <c r="L69" s="32"/>
      <c r="M69" s="32"/>
      <c r="N69" s="32"/>
      <c r="O69" s="32"/>
      <c r="P69" s="32"/>
      <c r="Q69" s="32"/>
    </row>
    <row r="70" spans="1:17" ht="15" customHeight="1">
      <c r="A70" s="56"/>
      <c r="B70" s="57"/>
      <c r="C70" s="70"/>
      <c r="D70" s="70"/>
      <c r="E70" s="32"/>
      <c r="F70" s="32"/>
      <c r="G70" s="66"/>
      <c r="H70" s="65"/>
      <c r="I70" s="32"/>
      <c r="J70" s="32"/>
      <c r="K70" s="32"/>
      <c r="L70" s="32"/>
      <c r="M70" s="32"/>
      <c r="N70" s="32"/>
      <c r="O70" s="32"/>
      <c r="P70" s="32"/>
      <c r="Q70" s="32"/>
    </row>
    <row r="71" spans="1:17" ht="15" customHeight="1">
      <c r="A71" s="56"/>
      <c r="B71" s="57"/>
      <c r="C71" s="70"/>
      <c r="D71" s="70"/>
      <c r="E71" s="32"/>
      <c r="F71" s="32"/>
      <c r="G71" s="60"/>
      <c r="H71" s="65"/>
      <c r="I71" s="32"/>
      <c r="J71" s="32"/>
      <c r="K71" s="32"/>
      <c r="L71" s="32"/>
      <c r="M71" s="32"/>
      <c r="N71" s="32"/>
      <c r="O71" s="32"/>
      <c r="P71" s="32"/>
      <c r="Q71" s="32"/>
    </row>
    <row r="72" spans="1:17" ht="15" customHeight="1">
      <c r="A72" s="56"/>
      <c r="B72" s="57"/>
      <c r="C72" s="70"/>
      <c r="D72" s="70"/>
      <c r="E72" s="32"/>
      <c r="F72" s="32"/>
      <c r="G72" s="61"/>
      <c r="H72" s="65"/>
      <c r="I72" s="32"/>
      <c r="J72" s="32"/>
      <c r="K72" s="32"/>
      <c r="L72" s="32"/>
      <c r="M72" s="32"/>
      <c r="N72" s="32"/>
      <c r="O72" s="32"/>
      <c r="P72" s="32"/>
      <c r="Q72" s="32"/>
    </row>
    <row r="73" spans="1:17" ht="15" customHeight="1">
      <c r="A73" s="56"/>
      <c r="B73" s="57"/>
      <c r="C73" s="70"/>
      <c r="D73" s="70"/>
      <c r="E73" s="32"/>
      <c r="F73" s="62"/>
      <c r="G73" s="69"/>
      <c r="H73" s="68"/>
      <c r="I73" s="32"/>
      <c r="J73" s="32"/>
      <c r="K73" s="32"/>
      <c r="L73" s="32"/>
      <c r="M73" s="32"/>
      <c r="N73" s="32"/>
      <c r="O73" s="32"/>
      <c r="P73" s="32"/>
      <c r="Q73" s="32"/>
    </row>
    <row r="74" spans="1:17" ht="15" customHeight="1">
      <c r="A74" s="56"/>
      <c r="B74" s="57"/>
      <c r="C74" s="70"/>
      <c r="D74" s="70"/>
      <c r="E74" s="32"/>
      <c r="F74" s="62"/>
      <c r="G74" s="69"/>
      <c r="H74" s="68"/>
      <c r="I74" s="32"/>
      <c r="J74" s="32"/>
      <c r="K74" s="32"/>
      <c r="L74" s="32"/>
      <c r="M74" s="32"/>
      <c r="N74" s="32"/>
      <c r="O74" s="32"/>
      <c r="P74" s="32"/>
      <c r="Q74" s="32"/>
    </row>
    <row r="75" spans="1:17" ht="15" customHeight="1">
      <c r="A75" s="56"/>
      <c r="B75" s="57"/>
      <c r="C75" s="70"/>
      <c r="D75" s="70"/>
      <c r="E75" s="32"/>
      <c r="F75" s="32"/>
      <c r="G75" s="66"/>
      <c r="H75" s="65"/>
      <c r="I75" s="32"/>
      <c r="J75" s="32"/>
      <c r="K75" s="32"/>
      <c r="L75" s="32"/>
      <c r="M75" s="32"/>
      <c r="N75" s="32"/>
      <c r="O75" s="32"/>
      <c r="P75" s="32"/>
      <c r="Q75" s="32"/>
    </row>
    <row r="76" spans="1:17" ht="15" customHeight="1">
      <c r="A76" s="56"/>
      <c r="B76" s="57"/>
      <c r="C76" s="70"/>
      <c r="D76" s="70"/>
      <c r="E76" s="32"/>
      <c r="F76" s="32"/>
      <c r="G76" s="60"/>
      <c r="H76" s="65"/>
      <c r="I76" s="32"/>
      <c r="J76" s="32"/>
      <c r="K76" s="32"/>
      <c r="L76" s="32"/>
      <c r="M76" s="32"/>
      <c r="N76" s="32"/>
      <c r="O76" s="32"/>
      <c r="P76" s="32"/>
      <c r="Q76" s="32"/>
    </row>
    <row r="77" spans="1:17" ht="15" customHeight="1">
      <c r="A77" s="56"/>
      <c r="B77" s="57"/>
      <c r="C77" s="70"/>
      <c r="D77" s="70"/>
      <c r="E77" s="32"/>
      <c r="F77" s="32"/>
      <c r="G77" s="61"/>
      <c r="H77" s="65"/>
      <c r="I77" s="32"/>
      <c r="J77" s="32"/>
      <c r="K77" s="32"/>
      <c r="L77" s="32"/>
      <c r="M77" s="32"/>
      <c r="N77" s="32"/>
      <c r="O77" s="32"/>
      <c r="P77" s="32"/>
      <c r="Q77" s="32"/>
    </row>
    <row r="78" spans="1:17" ht="15" customHeight="1">
      <c r="A78" s="56"/>
      <c r="B78" s="57"/>
      <c r="C78" s="70"/>
      <c r="D78" s="70"/>
      <c r="E78" s="32"/>
      <c r="F78" s="62"/>
      <c r="G78" s="69"/>
      <c r="H78" s="68"/>
      <c r="I78" s="32"/>
      <c r="J78" s="32"/>
      <c r="K78" s="32"/>
      <c r="L78" s="32"/>
      <c r="M78" s="32"/>
      <c r="N78" s="32"/>
      <c r="O78" s="32"/>
      <c r="P78" s="32"/>
      <c r="Q78" s="32"/>
    </row>
    <row r="79" spans="1:17" ht="15" customHeight="1">
      <c r="A79" s="56"/>
      <c r="B79" s="57"/>
      <c r="C79" s="70"/>
      <c r="D79" s="70"/>
      <c r="E79" s="32"/>
      <c r="F79" s="62"/>
      <c r="G79" s="69"/>
      <c r="H79" s="68"/>
      <c r="I79" s="32"/>
      <c r="J79" s="32"/>
      <c r="K79" s="32"/>
      <c r="L79" s="32"/>
      <c r="M79" s="32"/>
      <c r="N79" s="32"/>
      <c r="O79" s="32"/>
      <c r="P79" s="32"/>
      <c r="Q79" s="32"/>
    </row>
    <row r="80" spans="1:17" ht="15" customHeight="1">
      <c r="A80" s="56"/>
      <c r="B80" s="57"/>
      <c r="C80" s="70"/>
      <c r="D80" s="70"/>
      <c r="E80" s="32"/>
      <c r="F80" s="62"/>
      <c r="G80" s="69"/>
      <c r="H80" s="68"/>
      <c r="I80" s="32"/>
      <c r="J80" s="32"/>
      <c r="K80" s="32"/>
      <c r="L80" s="32"/>
      <c r="M80" s="32"/>
      <c r="N80" s="32"/>
      <c r="O80" s="32"/>
      <c r="P80" s="32"/>
      <c r="Q80" s="32"/>
    </row>
    <row r="81" spans="1:17" ht="15" customHeight="1">
      <c r="A81" s="56"/>
      <c r="B81" s="57"/>
      <c r="C81" s="70"/>
      <c r="D81" s="70"/>
      <c r="E81" s="32"/>
      <c r="F81" s="32"/>
      <c r="G81" s="66"/>
      <c r="H81" s="65"/>
      <c r="I81" s="32"/>
      <c r="J81" s="32"/>
      <c r="K81" s="32"/>
      <c r="L81" s="32"/>
      <c r="M81" s="32"/>
      <c r="N81" s="32"/>
      <c r="O81" s="32"/>
      <c r="P81" s="32"/>
      <c r="Q81" s="32"/>
    </row>
    <row r="82" spans="1:17" ht="15" customHeight="1">
      <c r="A82" s="56"/>
      <c r="B82" s="57"/>
      <c r="C82" s="70"/>
      <c r="D82" s="70"/>
      <c r="E82" s="32"/>
      <c r="F82" s="32"/>
      <c r="G82" s="60"/>
      <c r="H82" s="65"/>
      <c r="I82" s="32"/>
      <c r="J82" s="32"/>
      <c r="K82" s="32"/>
      <c r="L82" s="32"/>
      <c r="M82" s="32"/>
      <c r="N82" s="32"/>
      <c r="O82" s="32"/>
      <c r="P82" s="32"/>
      <c r="Q82" s="32"/>
    </row>
    <row r="83" spans="1:17" ht="15" customHeight="1">
      <c r="A83" s="56"/>
      <c r="B83" s="57"/>
      <c r="C83" s="70"/>
      <c r="D83" s="70"/>
      <c r="E83" s="32"/>
      <c r="F83" s="32"/>
      <c r="G83" s="60"/>
      <c r="H83" s="65"/>
      <c r="I83" s="32"/>
      <c r="J83" s="32"/>
      <c r="K83" s="32"/>
      <c r="L83" s="32"/>
      <c r="M83" s="32"/>
      <c r="N83" s="32"/>
      <c r="O83" s="32"/>
      <c r="P83" s="32"/>
      <c r="Q83" s="32"/>
    </row>
    <row r="84" spans="1:17" ht="15" customHeight="1">
      <c r="A84" s="56"/>
      <c r="B84" s="57"/>
      <c r="C84" s="70"/>
      <c r="D84" s="70"/>
      <c r="E84" s="32"/>
      <c r="F84" s="32"/>
      <c r="G84" s="61"/>
      <c r="H84" s="65"/>
      <c r="I84" s="32"/>
      <c r="J84" s="32"/>
      <c r="K84" s="32"/>
      <c r="L84" s="32"/>
      <c r="M84" s="32"/>
      <c r="N84" s="32"/>
      <c r="O84" s="32"/>
      <c r="P84" s="32"/>
      <c r="Q84" s="32"/>
    </row>
    <row r="85" spans="1:17" ht="15" customHeight="1">
      <c r="A85" s="56"/>
      <c r="B85" s="57"/>
      <c r="C85" s="70"/>
      <c r="D85" s="70"/>
      <c r="E85" s="32"/>
      <c r="F85" s="62"/>
      <c r="G85" s="69"/>
      <c r="H85" s="68"/>
      <c r="I85" s="32"/>
      <c r="J85" s="32"/>
      <c r="K85" s="32"/>
      <c r="L85" s="32"/>
      <c r="M85" s="32"/>
      <c r="N85" s="32"/>
      <c r="O85" s="32"/>
      <c r="P85" s="32"/>
      <c r="Q85" s="32"/>
    </row>
    <row r="86" spans="1:17" ht="15" customHeight="1">
      <c r="A86" s="56"/>
      <c r="B86" s="57"/>
      <c r="C86" s="70"/>
      <c r="D86" s="70"/>
      <c r="E86" s="32"/>
      <c r="F86" s="62"/>
      <c r="G86" s="69"/>
      <c r="H86" s="68"/>
      <c r="I86" s="32"/>
      <c r="J86" s="32"/>
      <c r="K86" s="32"/>
      <c r="L86" s="32"/>
      <c r="M86" s="32"/>
      <c r="N86" s="32"/>
      <c r="O86" s="32"/>
      <c r="P86" s="32"/>
      <c r="Q86" s="32"/>
    </row>
    <row r="87" spans="1:17" ht="15" customHeight="1">
      <c r="A87" s="56"/>
      <c r="B87" s="57"/>
      <c r="C87" s="70"/>
      <c r="D87" s="70"/>
      <c r="E87" s="32"/>
      <c r="F87" s="62"/>
      <c r="G87" s="69"/>
      <c r="H87" s="68"/>
      <c r="I87" s="32"/>
      <c r="J87" s="32"/>
      <c r="K87" s="32"/>
      <c r="L87" s="32"/>
      <c r="M87" s="32"/>
      <c r="N87" s="32"/>
      <c r="O87" s="32"/>
      <c r="P87" s="32"/>
      <c r="Q87" s="32"/>
    </row>
    <row r="88" spans="1:17" ht="15" customHeight="1">
      <c r="A88" s="56"/>
      <c r="B88" s="57"/>
      <c r="C88" s="70"/>
      <c r="D88" s="70"/>
      <c r="E88" s="32"/>
      <c r="F88" s="62"/>
      <c r="G88" s="69"/>
      <c r="H88" s="68"/>
      <c r="I88" s="32"/>
      <c r="J88" s="32"/>
      <c r="K88" s="32"/>
      <c r="L88" s="32"/>
      <c r="M88" s="32"/>
      <c r="N88" s="32"/>
      <c r="O88" s="32"/>
      <c r="P88" s="32"/>
      <c r="Q88" s="32"/>
    </row>
    <row r="89" spans="1:17" ht="15" customHeight="1">
      <c r="A89" s="56"/>
      <c r="B89" s="57"/>
      <c r="C89" s="70"/>
      <c r="D89" s="70"/>
      <c r="E89" s="32"/>
      <c r="F89" s="62"/>
      <c r="G89" s="69"/>
      <c r="H89" s="68"/>
      <c r="I89" s="32"/>
      <c r="J89" s="32"/>
      <c r="K89" s="32"/>
      <c r="L89" s="32"/>
      <c r="M89" s="32"/>
      <c r="N89" s="32"/>
      <c r="O89" s="32"/>
      <c r="P89" s="32"/>
      <c r="Q89" s="32"/>
    </row>
    <row r="90" spans="1:17" ht="15" customHeight="1">
      <c r="A90" s="56"/>
      <c r="B90" s="57"/>
      <c r="C90" s="70"/>
      <c r="D90" s="70"/>
      <c r="E90" s="32"/>
      <c r="F90" s="32"/>
      <c r="G90" s="66"/>
      <c r="H90" s="65"/>
      <c r="I90" s="32"/>
      <c r="J90" s="32"/>
      <c r="K90" s="32"/>
      <c r="L90" s="32"/>
      <c r="M90" s="32"/>
      <c r="N90" s="32"/>
      <c r="O90" s="32"/>
      <c r="P90" s="32"/>
      <c r="Q90" s="32"/>
    </row>
    <row r="91" spans="1:17" ht="15" customHeight="1">
      <c r="A91" s="56"/>
      <c r="B91" s="57"/>
      <c r="C91" s="70"/>
      <c r="D91" s="70"/>
      <c r="E91" s="32"/>
      <c r="F91" s="32"/>
      <c r="G91" s="60"/>
      <c r="H91" s="65"/>
      <c r="I91" s="32"/>
      <c r="J91" s="32"/>
      <c r="K91" s="32"/>
      <c r="L91" s="32"/>
      <c r="M91" s="32"/>
      <c r="N91" s="32"/>
      <c r="O91" s="32"/>
      <c r="P91" s="32"/>
      <c r="Q91" s="32"/>
    </row>
    <row r="92" spans="1:17" ht="15" customHeight="1">
      <c r="A92" s="56"/>
      <c r="B92" s="57"/>
      <c r="C92" s="70"/>
      <c r="D92" s="70"/>
      <c r="E92" s="32"/>
      <c r="F92" s="32"/>
      <c r="G92" s="60"/>
      <c r="H92" s="65"/>
      <c r="I92" s="32"/>
      <c r="J92" s="32"/>
      <c r="K92" s="32"/>
      <c r="L92" s="32"/>
      <c r="M92" s="32"/>
      <c r="N92" s="32"/>
      <c r="O92" s="32"/>
      <c r="P92" s="32"/>
      <c r="Q92" s="32"/>
    </row>
    <row r="93" spans="1:17" ht="15" customHeight="1">
      <c r="A93" s="56"/>
      <c r="B93" s="57"/>
      <c r="C93" s="70"/>
      <c r="D93" s="70"/>
      <c r="E93" s="32"/>
      <c r="F93" s="32"/>
      <c r="G93" s="60"/>
      <c r="H93" s="65"/>
      <c r="I93" s="32"/>
      <c r="J93" s="32"/>
      <c r="K93" s="32"/>
      <c r="L93" s="32"/>
      <c r="M93" s="32"/>
      <c r="N93" s="32"/>
      <c r="O93" s="32"/>
      <c r="P93" s="32"/>
      <c r="Q93" s="32"/>
    </row>
    <row r="94" spans="1:17" ht="15" customHeight="1">
      <c r="A94" s="56"/>
      <c r="B94" s="57"/>
      <c r="C94" s="70"/>
      <c r="D94" s="70"/>
      <c r="E94" s="32"/>
      <c r="F94" s="32"/>
      <c r="G94" s="60"/>
      <c r="H94" s="65"/>
      <c r="I94" s="32"/>
      <c r="J94" s="32"/>
      <c r="K94" s="32"/>
      <c r="L94" s="32"/>
      <c r="M94" s="32"/>
      <c r="N94" s="32"/>
      <c r="O94" s="32"/>
      <c r="P94" s="32"/>
      <c r="Q94" s="32"/>
    </row>
    <row r="95" spans="1:17" ht="15" customHeight="1">
      <c r="A95" s="56"/>
      <c r="B95" s="57"/>
      <c r="C95" s="70"/>
      <c r="D95" s="70"/>
      <c r="E95" s="32"/>
      <c r="F95" s="32"/>
      <c r="G95" s="61"/>
      <c r="H95" s="65"/>
      <c r="I95" s="32"/>
      <c r="J95" s="32"/>
      <c r="K95" s="32"/>
      <c r="L95" s="32"/>
      <c r="M95" s="32"/>
      <c r="N95" s="32"/>
      <c r="O95" s="32"/>
      <c r="P95" s="32"/>
      <c r="Q95" s="32"/>
    </row>
    <row r="96" spans="1:17" ht="15" customHeight="1">
      <c r="A96" s="32"/>
      <c r="B96" s="32"/>
      <c r="C96" s="32"/>
      <c r="D96" s="70"/>
      <c r="E96" s="32"/>
      <c r="F96" s="62"/>
      <c r="G96" s="69"/>
      <c r="H96" s="68"/>
      <c r="I96" s="32"/>
      <c r="J96" s="32"/>
      <c r="K96" s="32"/>
      <c r="L96" s="32"/>
      <c r="M96" s="32"/>
      <c r="N96" s="32"/>
      <c r="O96" s="32"/>
      <c r="P96" s="32"/>
      <c r="Q96" s="32"/>
    </row>
    <row r="97" spans="1:17" ht="15" customHeight="1">
      <c r="A97" s="32"/>
      <c r="B97" s="32"/>
      <c r="C97" s="32"/>
      <c r="D97" s="70"/>
      <c r="E97" s="32"/>
      <c r="F97" s="32"/>
      <c r="G97" s="66"/>
      <c r="H97" s="65"/>
      <c r="I97" s="32"/>
      <c r="J97" s="32"/>
      <c r="K97" s="32"/>
      <c r="L97" s="32"/>
      <c r="M97" s="32"/>
      <c r="N97" s="32"/>
      <c r="O97" s="32"/>
      <c r="P97" s="32"/>
      <c r="Q97" s="32"/>
    </row>
    <row r="98" spans="1:17" ht="15" customHeight="1">
      <c r="A98" s="32"/>
      <c r="B98" s="32"/>
      <c r="C98" s="32"/>
      <c r="D98" s="70"/>
      <c r="E98" s="32"/>
      <c r="F98" s="32"/>
      <c r="G98" s="60"/>
      <c r="H98" s="65"/>
      <c r="I98" s="32"/>
      <c r="J98" s="32"/>
      <c r="K98" s="32"/>
      <c r="L98" s="32"/>
      <c r="M98" s="32"/>
      <c r="N98" s="32"/>
      <c r="O98" s="32"/>
      <c r="P98" s="32"/>
      <c r="Q98" s="32"/>
    </row>
    <row r="99" spans="1:17" ht="15" customHeight="1">
      <c r="A99" s="32"/>
      <c r="B99" s="32"/>
      <c r="C99" s="32"/>
      <c r="D99" s="70"/>
      <c r="E99" s="32"/>
      <c r="F99" s="32"/>
      <c r="G99" s="60"/>
      <c r="H99" s="65"/>
      <c r="I99" s="32"/>
      <c r="J99" s="32"/>
      <c r="K99" s="32"/>
      <c r="L99" s="32"/>
      <c r="M99" s="32"/>
      <c r="N99" s="32"/>
      <c r="O99" s="32"/>
      <c r="P99" s="32"/>
      <c r="Q99" s="32"/>
    </row>
    <row r="100" spans="1:17" ht="15" customHeight="1">
      <c r="A100" s="32"/>
      <c r="B100" s="32"/>
      <c r="C100" s="32"/>
      <c r="D100" s="70"/>
      <c r="E100" s="32"/>
      <c r="F100" s="32"/>
      <c r="G100" s="60"/>
      <c r="H100" s="65"/>
      <c r="I100" s="32"/>
      <c r="J100" s="32"/>
      <c r="K100" s="32"/>
      <c r="L100" s="32"/>
      <c r="M100" s="32"/>
      <c r="N100" s="32"/>
      <c r="O100" s="32"/>
      <c r="P100" s="32"/>
      <c r="Q100" s="32"/>
    </row>
    <row r="101" spans="1:17" ht="15" customHeight="1">
      <c r="A101" s="32"/>
      <c r="B101" s="32"/>
      <c r="C101" s="32"/>
      <c r="D101" s="70"/>
      <c r="E101" s="32"/>
      <c r="F101" s="32"/>
      <c r="G101" s="60"/>
      <c r="H101" s="65"/>
      <c r="I101" s="32"/>
      <c r="J101" s="32"/>
      <c r="K101" s="32"/>
      <c r="L101" s="32"/>
      <c r="M101" s="32"/>
      <c r="N101" s="32"/>
      <c r="O101" s="32"/>
      <c r="P101" s="32"/>
      <c r="Q101" s="32"/>
    </row>
    <row r="102" spans="1:17" ht="15" customHeight="1">
      <c r="A102" s="56"/>
      <c r="B102" s="57"/>
      <c r="C102" s="70"/>
      <c r="D102" s="70"/>
      <c r="E102" s="32"/>
      <c r="F102" s="32"/>
      <c r="G102" s="60"/>
      <c r="H102" s="65"/>
      <c r="I102" s="32"/>
      <c r="J102" s="32"/>
      <c r="K102" s="32"/>
      <c r="L102" s="32"/>
      <c r="M102" s="32"/>
      <c r="N102" s="32"/>
      <c r="O102" s="32"/>
      <c r="P102" s="32"/>
      <c r="Q102" s="32"/>
    </row>
    <row r="103" spans="1:17" ht="15" customHeight="1">
      <c r="A103" s="56"/>
      <c r="B103" s="57"/>
      <c r="C103" s="70"/>
      <c r="D103" s="70"/>
      <c r="E103" s="32"/>
      <c r="F103" s="32"/>
      <c r="G103" s="60"/>
      <c r="H103" s="65"/>
      <c r="I103" s="32"/>
      <c r="J103" s="32"/>
      <c r="K103" s="32"/>
      <c r="L103" s="32"/>
      <c r="M103" s="32"/>
      <c r="N103" s="32"/>
      <c r="O103" s="32"/>
      <c r="P103" s="32"/>
      <c r="Q103" s="32"/>
    </row>
    <row r="104" spans="1:17" ht="15" customHeight="1">
      <c r="A104" s="56"/>
      <c r="B104" s="57"/>
      <c r="C104" s="70"/>
      <c r="D104" s="70"/>
      <c r="E104" s="32"/>
      <c r="F104" s="32"/>
      <c r="G104" s="60"/>
      <c r="H104" s="65"/>
      <c r="I104" s="32"/>
      <c r="J104" s="32"/>
      <c r="K104" s="32"/>
      <c r="L104" s="32"/>
      <c r="M104" s="32"/>
      <c r="N104" s="32"/>
      <c r="O104" s="32"/>
      <c r="P104" s="32"/>
      <c r="Q104" s="32"/>
    </row>
    <row r="105" spans="1:17" ht="15" customHeight="1">
      <c r="A105" s="56"/>
      <c r="B105" s="57"/>
      <c r="C105" s="70"/>
      <c r="D105" s="70"/>
      <c r="E105" s="32"/>
      <c r="F105" s="32"/>
      <c r="G105" s="60"/>
      <c r="H105" s="65"/>
      <c r="I105" s="32"/>
      <c r="J105" s="32"/>
      <c r="K105" s="32"/>
      <c r="L105" s="32"/>
      <c r="M105" s="32"/>
      <c r="N105" s="32"/>
      <c r="O105" s="32"/>
      <c r="P105" s="32"/>
      <c r="Q105" s="32"/>
    </row>
    <row r="106" spans="1:17" ht="15" customHeight="1">
      <c r="A106" s="56"/>
      <c r="B106" s="57"/>
      <c r="C106" s="70"/>
      <c r="D106" s="70"/>
      <c r="E106" s="32"/>
      <c r="F106" s="32"/>
      <c r="G106" s="60"/>
      <c r="H106" s="65"/>
      <c r="I106" s="32"/>
      <c r="J106" s="32"/>
      <c r="K106" s="32"/>
      <c r="L106" s="32"/>
      <c r="M106" s="32"/>
      <c r="N106" s="32"/>
      <c r="O106" s="32"/>
      <c r="P106" s="32"/>
      <c r="Q106" s="32"/>
    </row>
    <row r="107" spans="1:17" ht="15" customHeight="1">
      <c r="A107" s="56"/>
      <c r="B107" s="57"/>
      <c r="C107" s="70"/>
      <c r="D107" s="70"/>
      <c r="E107" s="32"/>
      <c r="F107" s="32"/>
      <c r="G107" s="60"/>
      <c r="H107" s="65"/>
      <c r="I107" s="32"/>
      <c r="J107" s="32"/>
      <c r="K107" s="32"/>
      <c r="L107" s="32"/>
      <c r="M107" s="32"/>
      <c r="N107" s="32"/>
      <c r="O107" s="32"/>
      <c r="P107" s="32"/>
      <c r="Q107" s="32"/>
    </row>
    <row r="108" spans="1:17" ht="15" customHeight="1">
      <c r="A108" s="56"/>
      <c r="B108" s="57"/>
      <c r="C108" s="70"/>
      <c r="D108" s="70"/>
      <c r="E108" s="32"/>
      <c r="F108" s="32"/>
      <c r="G108" s="60"/>
      <c r="H108" s="65"/>
      <c r="I108" s="32"/>
      <c r="J108" s="32"/>
      <c r="K108" s="32"/>
      <c r="L108" s="32"/>
      <c r="M108" s="32"/>
      <c r="N108" s="32"/>
      <c r="O108" s="32"/>
      <c r="P108" s="32"/>
      <c r="Q108" s="32"/>
    </row>
    <row r="109" spans="1:17" ht="15" customHeight="1">
      <c r="A109" s="56"/>
      <c r="B109" s="57"/>
      <c r="C109" s="70"/>
      <c r="D109" s="70"/>
      <c r="E109" s="32"/>
      <c r="F109" s="32"/>
      <c r="G109" s="60"/>
      <c r="H109" s="65"/>
      <c r="I109" s="32"/>
      <c r="J109" s="32"/>
      <c r="K109" s="32"/>
      <c r="L109" s="32"/>
      <c r="M109" s="32"/>
      <c r="N109" s="32"/>
      <c r="O109" s="32"/>
      <c r="P109" s="32"/>
      <c r="Q109" s="32"/>
    </row>
    <row r="110" spans="1:17" ht="15" customHeight="1">
      <c r="A110" s="79"/>
      <c r="B110" s="57"/>
      <c r="C110" s="80"/>
      <c r="D110" s="70"/>
      <c r="E110" s="81"/>
      <c r="F110" s="32"/>
      <c r="G110" s="60"/>
      <c r="H110" s="65"/>
      <c r="I110" s="32"/>
      <c r="J110" s="32"/>
      <c r="K110" s="32"/>
      <c r="L110" s="32"/>
      <c r="M110" s="32"/>
      <c r="N110" s="32"/>
      <c r="O110" s="32"/>
      <c r="P110" s="32"/>
      <c r="Q110" s="32"/>
    </row>
    <row r="111" spans="1:17" ht="15" customHeight="1">
      <c r="A111" s="82"/>
      <c r="B111" s="83"/>
      <c r="C111" s="59"/>
      <c r="D111" s="83"/>
      <c r="E111" s="69"/>
      <c r="F111" s="68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</row>
    <row r="112" spans="1:17" ht="15" customHeight="1">
      <c r="A112" s="82"/>
      <c r="B112" s="83"/>
      <c r="C112" s="59"/>
      <c r="D112" s="83"/>
      <c r="E112" s="69"/>
      <c r="F112" s="68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</row>
    <row r="113" spans="1:17" ht="15" customHeight="1">
      <c r="A113" s="82"/>
      <c r="B113" s="83"/>
      <c r="C113" s="59"/>
      <c r="D113" s="83"/>
      <c r="E113" s="69"/>
      <c r="F113" s="68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</row>
    <row r="114" spans="1:17" ht="15" customHeight="1">
      <c r="A114" s="82"/>
      <c r="B114" s="83"/>
      <c r="C114" s="59"/>
      <c r="D114" s="83"/>
      <c r="E114" s="69"/>
      <c r="F114" s="68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</row>
    <row r="115" spans="1:17" ht="15" customHeight="1">
      <c r="A115" s="82"/>
      <c r="B115" s="83"/>
      <c r="C115" s="59"/>
      <c r="D115" s="83"/>
      <c r="E115" s="69"/>
      <c r="F115" s="68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</row>
    <row r="116" spans="1:17" ht="15" customHeight="1">
      <c r="A116" s="82"/>
      <c r="B116" s="83"/>
      <c r="C116" s="59"/>
      <c r="D116" s="83"/>
      <c r="E116" s="69"/>
      <c r="F116" s="68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</row>
    <row r="117" spans="1:17" ht="15" customHeight="1">
      <c r="A117" s="82"/>
      <c r="B117" s="83"/>
      <c r="C117" s="59"/>
      <c r="D117" s="83"/>
      <c r="E117" s="69"/>
      <c r="F117" s="68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</row>
    <row r="118" spans="1:17" ht="15" customHeight="1">
      <c r="A118" s="82"/>
      <c r="B118" s="83"/>
      <c r="C118" s="59"/>
      <c r="D118" s="83"/>
      <c r="E118" s="69"/>
      <c r="F118" s="68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</row>
    <row r="119" spans="1:17" ht="15" customHeight="1">
      <c r="A119" s="82"/>
      <c r="B119" s="83"/>
      <c r="C119" s="59"/>
      <c r="D119" s="83"/>
      <c r="E119" s="69"/>
      <c r="F119" s="68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</row>
    <row r="120" spans="1:17" ht="15" customHeight="1">
      <c r="A120" s="82"/>
      <c r="B120" s="83"/>
      <c r="C120" s="59"/>
      <c r="D120" s="83"/>
      <c r="E120" s="69"/>
      <c r="F120" s="68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</row>
    <row r="121" spans="1:17" ht="15" customHeight="1">
      <c r="A121" s="82"/>
      <c r="B121" s="83"/>
      <c r="C121" s="59"/>
      <c r="D121" s="83"/>
      <c r="E121" s="69"/>
      <c r="F121" s="68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</row>
    <row r="122" spans="1:17" ht="15" customHeight="1">
      <c r="A122" s="82"/>
      <c r="B122" s="83"/>
      <c r="C122" s="59"/>
      <c r="D122" s="83"/>
      <c r="E122" s="69"/>
      <c r="F122" s="68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</row>
    <row r="123" spans="1:17" ht="15" customHeight="1">
      <c r="A123" s="82"/>
      <c r="B123" s="83"/>
      <c r="C123" s="59"/>
      <c r="D123" s="83"/>
      <c r="E123" s="69"/>
      <c r="F123" s="68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</row>
    <row r="124" spans="1:17" ht="15" customHeight="1">
      <c r="A124" s="82"/>
      <c r="B124" s="83"/>
      <c r="C124" s="59"/>
      <c r="D124" s="83"/>
      <c r="E124" s="69"/>
      <c r="F124" s="68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</row>
    <row r="125" spans="1:17" ht="15" customHeight="1">
      <c r="A125" s="82"/>
      <c r="B125" s="83"/>
      <c r="C125" s="59"/>
      <c r="D125" s="83"/>
      <c r="E125" s="69"/>
      <c r="F125" s="68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</row>
    <row r="126" spans="1:17" ht="15" customHeight="1">
      <c r="A126" s="82"/>
      <c r="B126" s="83"/>
      <c r="C126" s="59"/>
      <c r="D126" s="83"/>
      <c r="E126" s="69"/>
      <c r="F126" s="68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</row>
    <row r="127" spans="1:17" ht="15" customHeight="1">
      <c r="A127" s="82"/>
      <c r="B127" s="83"/>
      <c r="C127" s="59"/>
      <c r="D127" s="83"/>
      <c r="E127" s="69"/>
      <c r="F127" s="68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</row>
    <row r="128" spans="1:17" ht="15" customHeight="1">
      <c r="A128" s="82"/>
      <c r="B128" s="83"/>
      <c r="C128" s="59"/>
      <c r="D128" s="83"/>
      <c r="E128" s="69"/>
      <c r="F128" s="68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</row>
    <row r="129" spans="1:17" ht="15" customHeight="1">
      <c r="A129" s="82"/>
      <c r="B129" s="83"/>
      <c r="C129" s="59"/>
      <c r="D129" s="83"/>
      <c r="E129" s="69"/>
      <c r="F129" s="68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</row>
    <row r="130" spans="1:17" ht="15" customHeight="1">
      <c r="A130" s="82"/>
      <c r="B130" s="83"/>
      <c r="C130" s="59"/>
      <c r="D130" s="83"/>
      <c r="E130" s="69"/>
      <c r="F130" s="68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</row>
    <row r="131" spans="1:17" ht="15" customHeight="1">
      <c r="A131" s="82"/>
      <c r="B131" s="83"/>
      <c r="C131" s="59"/>
      <c r="D131" s="83"/>
      <c r="E131" s="69"/>
      <c r="F131" s="68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</row>
    <row r="132" spans="1:17" ht="15" customHeight="1">
      <c r="A132" s="82"/>
      <c r="B132" s="83"/>
      <c r="C132" s="59"/>
      <c r="D132" s="83"/>
      <c r="E132" s="69"/>
      <c r="F132" s="68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</row>
    <row r="133" spans="1:17" ht="15" customHeight="1">
      <c r="A133" s="82"/>
      <c r="B133" s="83"/>
      <c r="C133" s="59"/>
      <c r="D133" s="83"/>
      <c r="E133" s="69"/>
      <c r="F133" s="68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</row>
    <row r="134" spans="1:17" ht="15" customHeight="1">
      <c r="A134" s="82"/>
      <c r="B134" s="83"/>
      <c r="C134" s="59"/>
      <c r="D134" s="83"/>
      <c r="E134" s="69"/>
      <c r="F134" s="68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</row>
    <row r="135" spans="1:17" ht="15" customHeight="1">
      <c r="A135" s="82"/>
      <c r="B135" s="83"/>
      <c r="C135" s="59"/>
      <c r="D135" s="83"/>
      <c r="E135" s="69"/>
      <c r="F135" s="68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</row>
    <row r="136" spans="1:17" ht="15" customHeight="1">
      <c r="A136" s="82"/>
      <c r="B136" s="83"/>
      <c r="C136" s="59"/>
      <c r="D136" s="83"/>
      <c r="E136" s="69"/>
      <c r="F136" s="68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</row>
    <row r="137" spans="1:17" ht="15" customHeight="1">
      <c r="A137" s="82"/>
      <c r="B137" s="83"/>
      <c r="C137" s="59"/>
      <c r="D137" s="83"/>
      <c r="E137" s="69"/>
      <c r="F137" s="68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</row>
    <row r="138" spans="1:17" ht="15" customHeight="1">
      <c r="A138" s="82"/>
      <c r="B138" s="83"/>
      <c r="C138" s="59"/>
      <c r="D138" s="83"/>
      <c r="E138" s="69"/>
      <c r="F138" s="68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</row>
    <row r="139" spans="1:17" ht="15" customHeight="1">
      <c r="A139" s="82"/>
      <c r="B139" s="83"/>
      <c r="C139" s="59"/>
      <c r="D139" s="83"/>
      <c r="E139" s="69"/>
      <c r="F139" s="68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</row>
    <row r="140" spans="1:17" ht="15" customHeight="1">
      <c r="A140" s="82"/>
      <c r="B140" s="83"/>
      <c r="C140" s="59"/>
      <c r="D140" s="83"/>
      <c r="E140" s="69"/>
      <c r="F140" s="68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</row>
    <row r="141" spans="1:17" ht="15" customHeight="1">
      <c r="A141" s="82"/>
      <c r="B141" s="83"/>
      <c r="C141" s="59"/>
      <c r="D141" s="83"/>
      <c r="E141" s="69"/>
      <c r="F141" s="68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</row>
    <row r="142" spans="1:17" ht="15" customHeight="1">
      <c r="A142" s="82"/>
      <c r="B142" s="83"/>
      <c r="C142" s="59"/>
      <c r="D142" s="83"/>
      <c r="E142" s="69"/>
      <c r="F142" s="68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</row>
    <row r="143" spans="1:17" ht="15" customHeight="1">
      <c r="A143" s="82"/>
      <c r="B143" s="83"/>
      <c r="C143" s="59"/>
      <c r="D143" s="83"/>
      <c r="E143" s="69"/>
      <c r="F143" s="68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</row>
    <row r="144" spans="1:17" ht="15" customHeight="1">
      <c r="A144" s="82"/>
      <c r="B144" s="83"/>
      <c r="C144" s="59"/>
      <c r="D144" s="83"/>
      <c r="E144" s="69"/>
      <c r="F144" s="68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</row>
    <row r="145" spans="1:17" ht="15" customHeight="1">
      <c r="A145" s="82"/>
      <c r="B145" s="83"/>
      <c r="C145" s="59"/>
      <c r="D145" s="83"/>
      <c r="E145" s="69"/>
      <c r="F145" s="68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</row>
    <row r="146" spans="1:17" ht="15" customHeight="1">
      <c r="A146" s="82"/>
      <c r="B146" s="83"/>
      <c r="C146" s="59"/>
      <c r="D146" s="83"/>
      <c r="E146" s="69"/>
      <c r="F146" s="68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</row>
    <row r="147" spans="1:17" ht="15" customHeight="1">
      <c r="A147" s="82"/>
      <c r="B147" s="83"/>
      <c r="C147" s="59"/>
      <c r="D147" s="83"/>
      <c r="E147" s="69"/>
      <c r="F147" s="68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</row>
    <row r="148" spans="1:17" ht="15" customHeight="1">
      <c r="A148" s="82"/>
      <c r="B148" s="83"/>
      <c r="C148" s="59"/>
      <c r="D148" s="83"/>
      <c r="E148" s="69"/>
      <c r="F148" s="53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</row>
    <row r="149" spans="1:17" ht="15" customHeight="1">
      <c r="A149" s="84"/>
      <c r="B149" s="57"/>
      <c r="C149" s="71"/>
      <c r="D149" s="85">
        <f>D148+C149</f>
        <v>0</v>
      </c>
      <c r="E149" s="86"/>
      <c r="F149" s="32"/>
      <c r="G149" s="55" t="s">
        <v>69</v>
      </c>
      <c r="H149" s="65"/>
      <c r="I149" s="32"/>
      <c r="J149" s="32"/>
      <c r="K149" s="32"/>
      <c r="L149" s="32"/>
      <c r="M149" s="32"/>
      <c r="N149" s="32"/>
      <c r="O149" s="32"/>
      <c r="P149" s="32"/>
      <c r="Q149" s="32"/>
    </row>
  </sheetData>
  <conditionalFormatting sqref="M3:Q5 L6:Q17 L18:L19 N18:N19">
    <cfRule type="cellIs" dxfId="21" priority="1" stopIfTrue="1" operator="greaterThan">
      <formula>0</formula>
    </cfRule>
    <cfRule type="cellIs" dxfId="20" priority="2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21"/>
  <sheetViews>
    <sheetView showGridLines="0" workbookViewId="0"/>
  </sheetViews>
  <sheetFormatPr defaultColWidth="11.125" defaultRowHeight="12.75" customHeight="1"/>
  <cols>
    <col min="1" max="1" width="10.375" style="87" customWidth="1"/>
    <col min="2" max="2" width="48.125" style="87" customWidth="1"/>
    <col min="3" max="3" width="7.875" style="87" customWidth="1"/>
    <col min="4" max="4" width="8" style="87" customWidth="1"/>
    <col min="5" max="5" width="20.125" style="87" customWidth="1"/>
    <col min="6" max="6" width="22.125" style="87" customWidth="1"/>
    <col min="7" max="7" width="17.375" style="87" customWidth="1"/>
    <col min="8" max="8" width="20.875" style="87" customWidth="1"/>
    <col min="9" max="9" width="7.5" style="87" customWidth="1"/>
    <col min="10" max="10" width="7.875" style="87" customWidth="1"/>
    <col min="11" max="11" width="6.625" style="87" customWidth="1"/>
    <col min="12" max="12" width="7.5" style="87" customWidth="1"/>
    <col min="13" max="27" width="11.125" style="87" customWidth="1"/>
    <col min="28" max="16384" width="11.125" style="87"/>
  </cols>
  <sheetData>
    <row r="1" spans="1:26" ht="15" customHeight="1">
      <c r="A1" s="26"/>
      <c r="B1" s="26"/>
      <c r="C1" s="27">
        <f>SUM(C3:C115)</f>
        <v>0</v>
      </c>
      <c r="D1" s="28" t="s">
        <v>45</v>
      </c>
      <c r="E1" s="27">
        <f>SUM(L6:L19)</f>
        <v>1215</v>
      </c>
      <c r="F1" s="27">
        <f>C1+I25</f>
        <v>0</v>
      </c>
      <c r="G1" s="29">
        <f>F1-E1</f>
        <v>-1215</v>
      </c>
      <c r="H1" s="30" t="s">
        <v>19</v>
      </c>
      <c r="I1" s="31">
        <f>COUNTA(B3:B121)</f>
        <v>0</v>
      </c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15.95" customHeight="1">
      <c r="A2" s="33" t="s">
        <v>46</v>
      </c>
      <c r="B2" s="34" t="s">
        <v>47</v>
      </c>
      <c r="C2" s="35" t="s">
        <v>48</v>
      </c>
      <c r="D2" s="36" t="s">
        <v>68</v>
      </c>
      <c r="E2" s="36" t="s">
        <v>50</v>
      </c>
      <c r="F2" s="35" t="s">
        <v>51</v>
      </c>
      <c r="G2" s="37" t="s">
        <v>52</v>
      </c>
      <c r="H2" s="38" t="s">
        <v>16</v>
      </c>
      <c r="I2" s="31">
        <f>SUMIF(G$3:G$72,H2,C$3:C$72)</f>
        <v>0</v>
      </c>
      <c r="J2" s="39">
        <f>TOTAIS!P5</f>
        <v>1000</v>
      </c>
      <c r="K2" s="31">
        <f>TOTAIS!O5</f>
        <v>1500</v>
      </c>
      <c r="L2" s="31">
        <f>K2-I2</f>
        <v>1500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5.95" customHeight="1">
      <c r="A3" s="73"/>
      <c r="B3" s="74"/>
      <c r="C3" s="75"/>
      <c r="D3" s="59"/>
      <c r="E3" s="59"/>
      <c r="F3" s="76"/>
      <c r="G3" s="63"/>
      <c r="H3" s="47" t="s">
        <v>17</v>
      </c>
      <c r="I3" s="31">
        <f>SUMIF(G$3:G$72,H3,C$3:C$72)</f>
        <v>0</v>
      </c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15" customHeight="1">
      <c r="A4" s="56"/>
      <c r="B4" s="57"/>
      <c r="C4" s="58"/>
      <c r="D4" s="59"/>
      <c r="E4" s="77"/>
      <c r="F4" s="62"/>
      <c r="G4" s="63"/>
      <c r="H4" s="53"/>
      <c r="I4" s="32"/>
      <c r="J4" s="30" t="s">
        <v>58</v>
      </c>
      <c r="K4" s="30" t="s">
        <v>59</v>
      </c>
      <c r="L4" s="30" t="s">
        <v>60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15" customHeight="1">
      <c r="A5" s="56"/>
      <c r="B5" s="57"/>
      <c r="C5" s="58"/>
      <c r="D5" s="59"/>
      <c r="E5" s="53"/>
      <c r="F5" s="62"/>
      <c r="G5" s="63"/>
      <c r="H5" s="53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15" customHeight="1">
      <c r="A6" s="56"/>
      <c r="B6" s="57"/>
      <c r="C6" s="70"/>
      <c r="D6" s="78"/>
      <c r="E6" s="32"/>
      <c r="F6" s="32"/>
      <c r="G6" s="66"/>
      <c r="H6" s="30" t="str">
        <f>TOTAIS!$A10</f>
        <v>Renda</v>
      </c>
      <c r="I6" s="31">
        <f t="shared" ref="I6:I19" si="0">-SUMIF(G$3:G$121,H6,C$3:C$121)</f>
        <v>0</v>
      </c>
      <c r="J6" s="39">
        <f>TOTAIS!P10</f>
        <v>300</v>
      </c>
      <c r="K6" s="31">
        <f>TOTAIS!O10</f>
        <v>300</v>
      </c>
      <c r="L6" s="31">
        <f t="shared" ref="L6:L19" si="1">IF(K6-I6&lt;0,0,K6-I6)</f>
        <v>300</v>
      </c>
      <c r="M6" s="31">
        <v>0</v>
      </c>
      <c r="N6" s="31">
        <f t="shared" ref="N6:N19" si="2">IF(I6&lt;0,K6,IF(L6&lt;0,0,M6*L6))</f>
        <v>0</v>
      </c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15" customHeight="1">
      <c r="A7" s="56"/>
      <c r="B7" s="57"/>
      <c r="C7" s="58"/>
      <c r="D7" s="59"/>
      <c r="E7" s="53"/>
      <c r="F7" s="32"/>
      <c r="G7" s="60"/>
      <c r="H7" s="30" t="str">
        <f>TOTAIS!$A11</f>
        <v>Comida</v>
      </c>
      <c r="I7" s="31">
        <f t="shared" si="0"/>
        <v>0</v>
      </c>
      <c r="J7" s="39">
        <f>TOTAIS!P11</f>
        <v>200</v>
      </c>
      <c r="K7" s="31">
        <f>TOTAIS!O11</f>
        <v>400</v>
      </c>
      <c r="L7" s="31">
        <f t="shared" si="1"/>
        <v>400</v>
      </c>
      <c r="M7" s="31">
        <v>1</v>
      </c>
      <c r="N7" s="31">
        <f t="shared" si="2"/>
        <v>400</v>
      </c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15" customHeight="1">
      <c r="A8" s="56"/>
      <c r="B8" s="57"/>
      <c r="C8" s="70"/>
      <c r="D8" s="78"/>
      <c r="E8" s="32"/>
      <c r="F8" s="32"/>
      <c r="G8" s="60"/>
      <c r="H8" s="30" t="str">
        <f>TOTAIS!$A12</f>
        <v>Portagens</v>
      </c>
      <c r="I8" s="31">
        <f t="shared" si="0"/>
        <v>0</v>
      </c>
      <c r="J8" s="39">
        <f>TOTAIS!P12</f>
        <v>0</v>
      </c>
      <c r="K8" s="31">
        <f>TOTAIS!O12</f>
        <v>50</v>
      </c>
      <c r="L8" s="31">
        <f t="shared" si="1"/>
        <v>50</v>
      </c>
      <c r="M8" s="31">
        <v>1</v>
      </c>
      <c r="N8" s="31">
        <f t="shared" si="2"/>
        <v>50</v>
      </c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15" customHeight="1">
      <c r="A9" s="56"/>
      <c r="B9" s="57"/>
      <c r="C9" s="58"/>
      <c r="D9" s="59"/>
      <c r="E9" s="53"/>
      <c r="F9" s="32"/>
      <c r="G9" s="60"/>
      <c r="H9" s="30" t="str">
        <f>TOTAIS!$A13</f>
        <v>Contas</v>
      </c>
      <c r="I9" s="31">
        <f t="shared" si="0"/>
        <v>0</v>
      </c>
      <c r="J9" s="39">
        <f>TOTAIS!P13</f>
        <v>0</v>
      </c>
      <c r="K9" s="31">
        <f>TOTAIS!O13</f>
        <v>50</v>
      </c>
      <c r="L9" s="31">
        <f t="shared" si="1"/>
        <v>50</v>
      </c>
      <c r="M9" s="31">
        <v>1</v>
      </c>
      <c r="N9" s="31">
        <f t="shared" si="2"/>
        <v>50</v>
      </c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15" customHeight="1">
      <c r="A10" s="56"/>
      <c r="B10" s="57"/>
      <c r="C10" s="58"/>
      <c r="D10" s="59"/>
      <c r="E10" s="53"/>
      <c r="F10" s="32"/>
      <c r="G10" s="60"/>
      <c r="H10" s="30" t="str">
        <f>TOTAIS!$A14</f>
        <v>Diesel</v>
      </c>
      <c r="I10" s="31">
        <f t="shared" si="0"/>
        <v>0</v>
      </c>
      <c r="J10" s="39">
        <f>TOTAIS!P14</f>
        <v>35</v>
      </c>
      <c r="K10" s="31">
        <f>TOTAIS!O14</f>
        <v>100</v>
      </c>
      <c r="L10" s="31">
        <f t="shared" si="1"/>
        <v>100</v>
      </c>
      <c r="M10" s="31">
        <v>1</v>
      </c>
      <c r="N10" s="31">
        <f t="shared" si="2"/>
        <v>100</v>
      </c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15" customHeight="1">
      <c r="A11" s="56"/>
      <c r="B11" s="57"/>
      <c r="C11" s="58"/>
      <c r="D11" s="59"/>
      <c r="E11" s="53"/>
      <c r="F11" s="32"/>
      <c r="G11" s="60"/>
      <c r="H11" s="30" t="str">
        <f>TOTAIS!$A15</f>
        <v>Serviços</v>
      </c>
      <c r="I11" s="31">
        <f t="shared" si="0"/>
        <v>0</v>
      </c>
      <c r="J11" s="39">
        <f>TOTAIS!P15</f>
        <v>0</v>
      </c>
      <c r="K11" s="31">
        <f>TOTAIS!O15</f>
        <v>50</v>
      </c>
      <c r="L11" s="31">
        <f t="shared" si="1"/>
        <v>50</v>
      </c>
      <c r="M11" s="31">
        <v>0</v>
      </c>
      <c r="N11" s="31">
        <f t="shared" si="2"/>
        <v>0</v>
      </c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15" customHeight="1">
      <c r="A12" s="56"/>
      <c r="B12" s="57"/>
      <c r="C12" s="58"/>
      <c r="D12" s="59"/>
      <c r="E12" s="53"/>
      <c r="F12" s="32"/>
      <c r="G12" s="60"/>
      <c r="H12" s="30" t="str">
        <f>TOTAIS!$A16</f>
        <v>UBER Transporte</v>
      </c>
      <c r="I12" s="31">
        <f t="shared" si="0"/>
        <v>0</v>
      </c>
      <c r="J12" s="39">
        <f>TOTAIS!P16</f>
        <v>0</v>
      </c>
      <c r="K12" s="31">
        <f>TOTAIS!O16</f>
        <v>10</v>
      </c>
      <c r="L12" s="31">
        <f t="shared" si="1"/>
        <v>10</v>
      </c>
      <c r="M12" s="31">
        <v>0</v>
      </c>
      <c r="N12" s="31">
        <f t="shared" si="2"/>
        <v>0</v>
      </c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15" customHeight="1">
      <c r="A13" s="56"/>
      <c r="B13" s="57"/>
      <c r="C13" s="58"/>
      <c r="D13" s="59"/>
      <c r="E13" s="53"/>
      <c r="F13" s="32"/>
      <c r="G13" s="61"/>
      <c r="H13" s="30" t="str">
        <f>TOTAIS!$A17</f>
        <v>GLOVO</v>
      </c>
      <c r="I13" s="31">
        <f t="shared" si="0"/>
        <v>0</v>
      </c>
      <c r="J13" s="39">
        <f>TOTAIS!P17</f>
        <v>0</v>
      </c>
      <c r="K13" s="31">
        <f>TOTAIS!O17</f>
        <v>50</v>
      </c>
      <c r="L13" s="31">
        <f t="shared" si="1"/>
        <v>50</v>
      </c>
      <c r="M13" s="31">
        <v>0</v>
      </c>
      <c r="N13" s="31">
        <f t="shared" si="2"/>
        <v>0</v>
      </c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15" customHeight="1">
      <c r="A14" s="56"/>
      <c r="B14" s="57"/>
      <c r="C14" s="58"/>
      <c r="D14" s="59"/>
      <c r="E14" s="53"/>
      <c r="F14" s="62"/>
      <c r="G14" s="63"/>
      <c r="H14" s="47" t="str">
        <f>TOTAIS!$A18</f>
        <v>Levantamento</v>
      </c>
      <c r="I14" s="31">
        <f t="shared" si="0"/>
        <v>0</v>
      </c>
      <c r="J14" s="39">
        <f>TOTAIS!P18</f>
        <v>0</v>
      </c>
      <c r="K14" s="31">
        <f>TOTAIS!O18</f>
        <v>10</v>
      </c>
      <c r="L14" s="31">
        <f t="shared" si="1"/>
        <v>10</v>
      </c>
      <c r="M14" s="31">
        <v>1</v>
      </c>
      <c r="N14" s="31">
        <f t="shared" si="2"/>
        <v>10</v>
      </c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15" customHeight="1">
      <c r="A15" s="56"/>
      <c r="B15" s="57"/>
      <c r="C15" s="58"/>
      <c r="D15" s="59"/>
      <c r="E15" s="53"/>
      <c r="F15" s="32"/>
      <c r="G15" s="64"/>
      <c r="H15" s="30" t="str">
        <f>TOTAIS!$A19</f>
        <v>Empregada</v>
      </c>
      <c r="I15" s="31">
        <f t="shared" si="0"/>
        <v>0</v>
      </c>
      <c r="J15" s="39">
        <f>TOTAIS!P19</f>
        <v>30</v>
      </c>
      <c r="K15" s="31">
        <f>TOTAIS!O19</f>
        <v>30</v>
      </c>
      <c r="L15" s="31">
        <f t="shared" si="1"/>
        <v>30</v>
      </c>
      <c r="M15" s="31">
        <v>1</v>
      </c>
      <c r="N15" s="31">
        <f t="shared" si="2"/>
        <v>30</v>
      </c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15" customHeight="1">
      <c r="A16" s="56"/>
      <c r="B16" s="57"/>
      <c r="C16" s="58"/>
      <c r="D16" s="59"/>
      <c r="E16" s="53"/>
      <c r="F16" s="62"/>
      <c r="G16" s="63"/>
      <c r="H16" s="47" t="str">
        <f>TOTAIS!$A20</f>
        <v>Outros</v>
      </c>
      <c r="I16" s="31">
        <f t="shared" si="0"/>
        <v>0</v>
      </c>
      <c r="J16" s="39">
        <f>TOTAIS!P20</f>
        <v>0</v>
      </c>
      <c r="K16" s="31">
        <f>TOTAIS!O20</f>
        <v>30</v>
      </c>
      <c r="L16" s="31">
        <f t="shared" si="1"/>
        <v>30</v>
      </c>
      <c r="M16" s="31">
        <v>0</v>
      </c>
      <c r="N16" s="31">
        <f t="shared" si="2"/>
        <v>0</v>
      </c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15" customHeight="1">
      <c r="A17" s="56"/>
      <c r="B17" s="57"/>
      <c r="C17" s="58"/>
      <c r="D17" s="59"/>
      <c r="E17" s="53"/>
      <c r="F17" s="62"/>
      <c r="G17" s="63"/>
      <c r="H17" s="47" t="str">
        <f>TOTAIS!$A21</f>
        <v>Saude</v>
      </c>
      <c r="I17" s="31">
        <f t="shared" si="0"/>
        <v>0</v>
      </c>
      <c r="J17" s="39">
        <f>TOTAIS!P21</f>
        <v>0</v>
      </c>
      <c r="K17" s="31">
        <f>TOTAIS!O21</f>
        <v>30</v>
      </c>
      <c r="L17" s="31">
        <f t="shared" si="1"/>
        <v>30</v>
      </c>
      <c r="M17" s="31">
        <v>1</v>
      </c>
      <c r="N17" s="31">
        <f t="shared" si="2"/>
        <v>30</v>
      </c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15" customHeight="1">
      <c r="A18" s="56"/>
      <c r="B18" s="57"/>
      <c r="C18" s="58"/>
      <c r="D18" s="59"/>
      <c r="E18" s="53"/>
      <c r="F18" s="62"/>
      <c r="G18" s="63"/>
      <c r="H18" s="47" t="str">
        <f>TOTAIS!$A22</f>
        <v>Alice</v>
      </c>
      <c r="I18" s="31">
        <f t="shared" si="0"/>
        <v>0</v>
      </c>
      <c r="J18" s="39">
        <f>TOTAIS!P22</f>
        <v>0</v>
      </c>
      <c r="K18" s="31">
        <f>TOTAIS!O22</f>
        <v>80</v>
      </c>
      <c r="L18" s="31">
        <f t="shared" si="1"/>
        <v>80</v>
      </c>
      <c r="M18" s="31">
        <v>1</v>
      </c>
      <c r="N18" s="31">
        <f t="shared" si="2"/>
        <v>80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ht="15" customHeight="1">
      <c r="A19" s="56"/>
      <c r="B19" s="57"/>
      <c r="C19" s="58"/>
      <c r="D19" s="59"/>
      <c r="E19" s="53"/>
      <c r="F19" s="62"/>
      <c r="G19" s="63"/>
      <c r="H19" s="47" t="str">
        <f>TOTAIS!$A23</f>
        <v>Mensalidades</v>
      </c>
      <c r="I19" s="31">
        <f t="shared" si="0"/>
        <v>0</v>
      </c>
      <c r="J19" s="39">
        <f>TOTAIS!P23</f>
        <v>0</v>
      </c>
      <c r="K19" s="31">
        <f>TOTAIS!O23</f>
        <v>25</v>
      </c>
      <c r="L19" s="31">
        <f t="shared" si="1"/>
        <v>25</v>
      </c>
      <c r="M19" s="31">
        <v>1</v>
      </c>
      <c r="N19" s="31">
        <f t="shared" si="2"/>
        <v>25</v>
      </c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ht="15" customHeight="1">
      <c r="A20" s="56"/>
      <c r="B20" s="57"/>
      <c r="C20" s="58"/>
      <c r="D20" s="59"/>
      <c r="E20" s="53"/>
      <c r="F20" s="62"/>
      <c r="G20" s="63"/>
      <c r="H20" s="53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5" customHeight="1">
      <c r="A21" s="56"/>
      <c r="B21" s="57"/>
      <c r="C21" s="58"/>
      <c r="D21" s="59"/>
      <c r="E21" s="53"/>
      <c r="F21" s="62"/>
      <c r="G21" s="63"/>
      <c r="H21" s="47" t="s">
        <v>35</v>
      </c>
      <c r="I21" s="31">
        <f>-SUMIF(G$3:G$121,H21,C$3:C$121)</f>
        <v>0</v>
      </c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5" customHeight="1">
      <c r="A22" s="56"/>
      <c r="B22" s="57"/>
      <c r="C22" s="58"/>
      <c r="D22" s="59"/>
      <c r="E22" s="53"/>
      <c r="F22" s="62"/>
      <c r="G22" s="63"/>
      <c r="H22" s="47" t="s">
        <v>36</v>
      </c>
      <c r="I22" s="31">
        <f>-SUMIF(G$3:G$121,H22,C$3:C$121)</f>
        <v>0</v>
      </c>
      <c r="J22" s="32"/>
      <c r="K22" s="32"/>
      <c r="L22" s="32"/>
      <c r="M22" s="65"/>
      <c r="N22" s="65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5" customHeight="1">
      <c r="A23" s="56"/>
      <c r="B23" s="57"/>
      <c r="C23" s="58"/>
      <c r="D23" s="59"/>
      <c r="E23" s="53"/>
      <c r="F23" s="62"/>
      <c r="G23" s="63"/>
      <c r="H23" s="53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5" customHeight="1">
      <c r="A24" s="56"/>
      <c r="B24" s="57"/>
      <c r="C24" s="58"/>
      <c r="D24" s="59"/>
      <c r="E24" s="53"/>
      <c r="F24" s="62"/>
      <c r="G24" s="63"/>
      <c r="H24" s="53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5" customHeight="1">
      <c r="A25" s="56"/>
      <c r="B25" s="57"/>
      <c r="C25" s="58"/>
      <c r="D25" s="59"/>
      <c r="E25" s="53"/>
      <c r="F25" s="62"/>
      <c r="G25" s="63"/>
      <c r="H25" s="47" t="s">
        <v>38</v>
      </c>
      <c r="I25" s="31">
        <f>-SUMIF(G$3:G$121,H25,C$3:C$121)</f>
        <v>0</v>
      </c>
      <c r="J25" s="32"/>
      <c r="K25" s="32"/>
      <c r="L25" s="31">
        <f>-N25+I25</f>
        <v>-775</v>
      </c>
      <c r="M25" s="32"/>
      <c r="N25" s="31">
        <f>SUM(N6:N19)</f>
        <v>775</v>
      </c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5" customHeight="1">
      <c r="A26" s="56"/>
      <c r="B26" s="57"/>
      <c r="C26" s="58"/>
      <c r="D26" s="59"/>
      <c r="E26" s="53"/>
      <c r="F26" s="32"/>
      <c r="G26" s="66"/>
      <c r="H26" s="30" t="s">
        <v>39</v>
      </c>
      <c r="I26" s="31">
        <f>-SUMIF(G$3:G$121,H26,C$3:C$121)</f>
        <v>0</v>
      </c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5" customHeight="1">
      <c r="A27" s="56"/>
      <c r="B27" s="57"/>
      <c r="C27" s="58"/>
      <c r="D27" s="59"/>
      <c r="E27" s="53"/>
      <c r="F27" s="32"/>
      <c r="G27" s="60"/>
      <c r="H27" s="30" t="s">
        <v>40</v>
      </c>
      <c r="I27" s="31">
        <f>SUMIF(G$3:G$95,H27,C$3:C$95)</f>
        <v>0</v>
      </c>
      <c r="J27" s="32"/>
      <c r="K27" s="31">
        <f>TOTAIS!O42</f>
        <v>0</v>
      </c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5" customHeight="1">
      <c r="A28" s="56"/>
      <c r="B28" s="57"/>
      <c r="C28" s="58"/>
      <c r="D28" s="59"/>
      <c r="E28" s="53"/>
      <c r="F28" s="32"/>
      <c r="G28" s="61"/>
      <c r="H28" s="30" t="s">
        <v>41</v>
      </c>
      <c r="I28" s="31">
        <f>SUMIF(G$3:G$95,H28,C$3:C$95)</f>
        <v>0</v>
      </c>
      <c r="J28" s="32"/>
      <c r="K28" s="31">
        <f>TOTAIS!O43</f>
        <v>0</v>
      </c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5" customHeight="1">
      <c r="A29" s="56"/>
      <c r="B29" s="57"/>
      <c r="C29" s="58"/>
      <c r="D29" s="59"/>
      <c r="E29" s="53"/>
      <c r="F29" s="62"/>
      <c r="G29" s="63"/>
      <c r="H29" s="47" t="s">
        <v>67</v>
      </c>
      <c r="I29" s="31">
        <f>I27+I28</f>
        <v>0</v>
      </c>
      <c r="J29" s="31">
        <f>J27+J28</f>
        <v>0</v>
      </c>
      <c r="K29" s="31">
        <f>TOTAIS!O45</f>
        <v>0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15" customHeight="1">
      <c r="A30" s="56"/>
      <c r="B30" s="57"/>
      <c r="C30" s="58"/>
      <c r="D30" s="59"/>
      <c r="E30" s="53"/>
      <c r="F30" s="62"/>
      <c r="G30" s="63"/>
      <c r="H30" s="53"/>
      <c r="I30" s="32"/>
      <c r="J30" s="32"/>
      <c r="K30" s="65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5" customHeight="1">
      <c r="A31" s="56"/>
      <c r="B31" s="57"/>
      <c r="C31" s="58"/>
      <c r="D31" s="59"/>
      <c r="E31" s="53"/>
      <c r="F31" s="62"/>
      <c r="G31" s="63"/>
      <c r="H31" s="53"/>
      <c r="I31" s="32"/>
      <c r="J31" s="32"/>
      <c r="K31" s="67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5" customHeight="1">
      <c r="A32" s="56"/>
      <c r="B32" s="57"/>
      <c r="C32" s="58"/>
      <c r="D32" s="59"/>
      <c r="E32" s="53"/>
      <c r="F32" s="62"/>
      <c r="G32" s="63"/>
      <c r="H32" s="53"/>
      <c r="I32" s="32"/>
      <c r="J32" s="32"/>
      <c r="K32" s="67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5" customHeight="1">
      <c r="A33" s="56"/>
      <c r="B33" s="57"/>
      <c r="C33" s="58"/>
      <c r="D33" s="59"/>
      <c r="E33" s="53"/>
      <c r="F33" s="62"/>
      <c r="G33" s="63"/>
      <c r="H33" s="53"/>
      <c r="I33" s="32"/>
      <c r="J33" s="32"/>
      <c r="K33" s="67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5" customHeight="1">
      <c r="A34" s="56"/>
      <c r="B34" s="57"/>
      <c r="C34" s="58"/>
      <c r="D34" s="59"/>
      <c r="E34" s="53"/>
      <c r="F34" s="62"/>
      <c r="G34" s="63"/>
      <c r="H34" s="53"/>
      <c r="I34" s="32"/>
      <c r="J34" s="32"/>
      <c r="K34" s="67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5" customHeight="1">
      <c r="A35" s="56"/>
      <c r="B35" s="57"/>
      <c r="C35" s="58"/>
      <c r="D35" s="59"/>
      <c r="E35" s="53"/>
      <c r="F35" s="62"/>
      <c r="G35" s="63"/>
      <c r="H35" s="53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5" customHeight="1">
      <c r="A36" s="56"/>
      <c r="B36" s="57"/>
      <c r="C36" s="58"/>
      <c r="D36" s="59"/>
      <c r="E36" s="53"/>
      <c r="F36" s="62"/>
      <c r="G36" s="63"/>
      <c r="H36" s="53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5" customHeight="1">
      <c r="A37" s="56"/>
      <c r="B37" s="57"/>
      <c r="C37" s="58"/>
      <c r="D37" s="59"/>
      <c r="E37" s="53"/>
      <c r="F37" s="62"/>
      <c r="G37" s="63"/>
      <c r="H37" s="53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5" customHeight="1">
      <c r="A38" s="56"/>
      <c r="B38" s="57"/>
      <c r="C38" s="58"/>
      <c r="D38" s="59"/>
      <c r="E38" s="53"/>
      <c r="F38" s="62"/>
      <c r="G38" s="63"/>
      <c r="H38" s="53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5" customHeight="1">
      <c r="A39" s="56"/>
      <c r="B39" s="57"/>
      <c r="C39" s="58"/>
      <c r="D39" s="59"/>
      <c r="E39" s="53"/>
      <c r="F39" s="62"/>
      <c r="G39" s="63"/>
      <c r="H39" s="53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5" customHeight="1">
      <c r="A40" s="56"/>
      <c r="B40" s="57"/>
      <c r="C40" s="58"/>
      <c r="D40" s="59"/>
      <c r="E40" s="53"/>
      <c r="F40" s="62"/>
      <c r="G40" s="63"/>
      <c r="H40" s="53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5" customHeight="1">
      <c r="A41" s="56"/>
      <c r="B41" s="57"/>
      <c r="C41" s="58"/>
      <c r="D41" s="59"/>
      <c r="E41" s="53"/>
      <c r="F41" s="62"/>
      <c r="G41" s="63"/>
      <c r="H41" s="53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5" customHeight="1">
      <c r="A42" s="56"/>
      <c r="B42" s="57"/>
      <c r="C42" s="58"/>
      <c r="D42" s="59"/>
      <c r="E42" s="53"/>
      <c r="F42" s="62"/>
      <c r="G42" s="63"/>
      <c r="H42" s="68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5" customHeight="1">
      <c r="A43" s="56"/>
      <c r="B43" s="57"/>
      <c r="C43" s="58"/>
      <c r="D43" s="59"/>
      <c r="E43" s="53"/>
      <c r="F43" s="62"/>
      <c r="G43" s="63"/>
      <c r="H43" s="68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5" customHeight="1">
      <c r="A44" s="56"/>
      <c r="B44" s="57"/>
      <c r="C44" s="58"/>
      <c r="D44" s="59"/>
      <c r="E44" s="53"/>
      <c r="F44" s="32"/>
      <c r="G44" s="66"/>
      <c r="H44" s="65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5" customHeight="1">
      <c r="A45" s="56"/>
      <c r="B45" s="57"/>
      <c r="C45" s="58"/>
      <c r="D45" s="59"/>
      <c r="E45" s="53"/>
      <c r="F45" s="32"/>
      <c r="G45" s="60"/>
      <c r="H45" s="65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5" customHeight="1">
      <c r="A46" s="56"/>
      <c r="B46" s="57"/>
      <c r="C46" s="58"/>
      <c r="D46" s="59"/>
      <c r="E46" s="53"/>
      <c r="F46" s="32"/>
      <c r="G46" s="60"/>
      <c r="H46" s="65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5" customHeight="1">
      <c r="A47" s="56"/>
      <c r="B47" s="57"/>
      <c r="C47" s="58"/>
      <c r="D47" s="59"/>
      <c r="E47" s="53"/>
      <c r="F47" s="32"/>
      <c r="G47" s="60"/>
      <c r="H47" s="65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5" customHeight="1">
      <c r="A48" s="56"/>
      <c r="B48" s="57"/>
      <c r="C48" s="58"/>
      <c r="D48" s="59"/>
      <c r="E48" s="53"/>
      <c r="F48" s="32"/>
      <c r="G48" s="61"/>
      <c r="H48" s="65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5" customHeight="1">
      <c r="A49" s="56"/>
      <c r="B49" s="57"/>
      <c r="C49" s="58"/>
      <c r="D49" s="59"/>
      <c r="E49" s="53"/>
      <c r="F49" s="62"/>
      <c r="G49" s="69"/>
      <c r="H49" s="68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5" customHeight="1">
      <c r="A50" s="56"/>
      <c r="B50" s="57"/>
      <c r="C50" s="58"/>
      <c r="D50" s="59"/>
      <c r="E50" s="53"/>
      <c r="F50" s="62"/>
      <c r="G50" s="69"/>
      <c r="H50" s="68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5" customHeight="1">
      <c r="A51" s="56"/>
      <c r="B51" s="57"/>
      <c r="C51" s="58"/>
      <c r="D51" s="59"/>
      <c r="E51" s="53"/>
      <c r="F51" s="62"/>
      <c r="G51" s="69"/>
      <c r="H51" s="68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5" customHeight="1">
      <c r="A52" s="56"/>
      <c r="B52" s="57"/>
      <c r="C52" s="58"/>
      <c r="D52" s="59"/>
      <c r="E52" s="53"/>
      <c r="F52" s="62"/>
      <c r="G52" s="69"/>
      <c r="H52" s="68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5" customHeight="1">
      <c r="A53" s="56"/>
      <c r="B53" s="57"/>
      <c r="C53" s="58"/>
      <c r="D53" s="59"/>
      <c r="E53" s="53"/>
      <c r="F53" s="62"/>
      <c r="G53" s="69"/>
      <c r="H53" s="68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5" customHeight="1">
      <c r="A54" s="56"/>
      <c r="B54" s="57"/>
      <c r="C54" s="58"/>
      <c r="D54" s="59"/>
      <c r="E54" s="53"/>
      <c r="F54" s="62"/>
      <c r="G54" s="69"/>
      <c r="H54" s="68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5" customHeight="1">
      <c r="A55" s="56"/>
      <c r="B55" s="57"/>
      <c r="C55" s="58"/>
      <c r="D55" s="59"/>
      <c r="E55" s="53"/>
      <c r="F55" s="32"/>
      <c r="G55" s="64"/>
      <c r="H55" s="65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5" customHeight="1">
      <c r="A56" s="56"/>
      <c r="B56" s="57"/>
      <c r="C56" s="58"/>
      <c r="D56" s="59"/>
      <c r="E56" s="53"/>
      <c r="F56" s="62"/>
      <c r="G56" s="69"/>
      <c r="H56" s="68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5" customHeight="1">
      <c r="A57" s="56"/>
      <c r="B57" s="57"/>
      <c r="C57" s="58"/>
      <c r="D57" s="59"/>
      <c r="E57" s="53"/>
      <c r="F57" s="62"/>
      <c r="G57" s="69"/>
      <c r="H57" s="68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5" customHeight="1">
      <c r="A58" s="56"/>
      <c r="B58" s="57"/>
      <c r="C58" s="58"/>
      <c r="D58" s="59"/>
      <c r="E58" s="53"/>
      <c r="F58" s="62"/>
      <c r="G58" s="69"/>
      <c r="H58" s="68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5" customHeight="1">
      <c r="A59" s="56"/>
      <c r="B59" s="57"/>
      <c r="C59" s="58"/>
      <c r="D59" s="59"/>
      <c r="E59" s="53"/>
      <c r="F59" s="62"/>
      <c r="G59" s="69"/>
      <c r="H59" s="68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5" customHeight="1">
      <c r="A60" s="56"/>
      <c r="B60" s="57"/>
      <c r="C60" s="58"/>
      <c r="D60" s="59"/>
      <c r="E60" s="53"/>
      <c r="F60" s="62"/>
      <c r="G60" s="69"/>
      <c r="H60" s="68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5" customHeight="1">
      <c r="A61" s="56"/>
      <c r="B61" s="57"/>
      <c r="C61" s="58"/>
      <c r="D61" s="59"/>
      <c r="E61" s="53"/>
      <c r="F61" s="62"/>
      <c r="G61" s="69"/>
      <c r="H61" s="68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5" customHeight="1">
      <c r="A62" s="56"/>
      <c r="B62" s="57"/>
      <c r="C62" s="58"/>
      <c r="D62" s="59"/>
      <c r="E62" s="53"/>
      <c r="F62" s="32"/>
      <c r="G62" s="66"/>
      <c r="H62" s="65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5" customHeight="1">
      <c r="A63" s="56"/>
      <c r="B63" s="57"/>
      <c r="C63" s="58"/>
      <c r="D63" s="59"/>
      <c r="E63" s="53"/>
      <c r="F63" s="32"/>
      <c r="G63" s="61"/>
      <c r="H63" s="65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5" customHeight="1">
      <c r="A64" s="56"/>
      <c r="B64" s="57"/>
      <c r="C64" s="58"/>
      <c r="D64" s="59"/>
      <c r="E64" s="53"/>
      <c r="F64" s="62"/>
      <c r="G64" s="69"/>
      <c r="H64" s="68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5" customHeight="1">
      <c r="A65" s="56"/>
      <c r="B65" s="57"/>
      <c r="C65" s="70"/>
      <c r="D65" s="71"/>
      <c r="E65" s="32"/>
      <c r="F65" s="62"/>
      <c r="G65" s="69"/>
      <c r="H65" s="68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5" customHeight="1">
      <c r="A66" s="56"/>
      <c r="B66" s="57"/>
      <c r="C66" s="70"/>
      <c r="D66" s="70"/>
      <c r="E66" s="32"/>
      <c r="F66" s="32"/>
      <c r="G66" s="64"/>
      <c r="H66" s="65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5" customHeight="1">
      <c r="A67" s="56"/>
      <c r="B67" s="57"/>
      <c r="C67" s="70"/>
      <c r="D67" s="70"/>
      <c r="E67" s="32"/>
      <c r="F67" s="62"/>
      <c r="G67" s="69"/>
      <c r="H67" s="68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5" customHeight="1">
      <c r="A68" s="56"/>
      <c r="B68" s="57"/>
      <c r="C68" s="70"/>
      <c r="D68" s="70"/>
      <c r="E68" s="32"/>
      <c r="F68" s="32"/>
      <c r="G68" s="64"/>
      <c r="H68" s="65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5" customHeight="1">
      <c r="A69" s="56"/>
      <c r="B69" s="57"/>
      <c r="C69" s="70"/>
      <c r="D69" s="70"/>
      <c r="E69" s="32"/>
      <c r="F69" s="62"/>
      <c r="G69" s="69"/>
      <c r="H69" s="68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5" customHeight="1">
      <c r="A70" s="56"/>
      <c r="B70" s="57"/>
      <c r="C70" s="70"/>
      <c r="D70" s="70"/>
      <c r="E70" s="32"/>
      <c r="F70" s="62"/>
      <c r="G70" s="69"/>
      <c r="H70" s="68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5" customHeight="1">
      <c r="A71" s="56"/>
      <c r="B71" s="57"/>
      <c r="C71" s="70"/>
      <c r="D71" s="70"/>
      <c r="E71" s="32"/>
      <c r="F71" s="62"/>
      <c r="G71" s="69"/>
      <c r="H71" s="68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5" customHeight="1">
      <c r="A72" s="56"/>
      <c r="B72" s="57"/>
      <c r="C72" s="70"/>
      <c r="D72" s="70"/>
      <c r="E72" s="32"/>
      <c r="F72" s="62"/>
      <c r="G72" s="69"/>
      <c r="H72" s="68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5" customHeight="1">
      <c r="A73" s="56"/>
      <c r="B73" s="57"/>
      <c r="C73" s="70"/>
      <c r="D73" s="70"/>
      <c r="E73" s="32"/>
      <c r="F73" s="62"/>
      <c r="G73" s="69"/>
      <c r="H73" s="68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5" customHeight="1">
      <c r="A74" s="56"/>
      <c r="B74" s="57"/>
      <c r="C74" s="70"/>
      <c r="D74" s="70"/>
      <c r="E74" s="32"/>
      <c r="F74" s="32"/>
      <c r="G74" s="66"/>
      <c r="H74" s="65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5" customHeight="1">
      <c r="A75" s="56"/>
      <c r="B75" s="57"/>
      <c r="C75" s="70"/>
      <c r="D75" s="70"/>
      <c r="E75" s="32"/>
      <c r="F75" s="32"/>
      <c r="G75" s="61"/>
      <c r="H75" s="65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5" customHeight="1">
      <c r="A76" s="56"/>
      <c r="B76" s="57"/>
      <c r="C76" s="70"/>
      <c r="D76" s="70"/>
      <c r="E76" s="32"/>
      <c r="F76" s="62"/>
      <c r="G76" s="69"/>
      <c r="H76" s="68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5" customHeight="1">
      <c r="A77" s="56"/>
      <c r="B77" s="57"/>
      <c r="C77" s="70"/>
      <c r="D77" s="70"/>
      <c r="E77" s="32"/>
      <c r="F77" s="32"/>
      <c r="G77" s="64"/>
      <c r="H77" s="65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5" customHeight="1">
      <c r="A78" s="56"/>
      <c r="B78" s="57"/>
      <c r="C78" s="70"/>
      <c r="D78" s="70"/>
      <c r="E78" s="32"/>
      <c r="F78" s="62"/>
      <c r="G78" s="69"/>
      <c r="H78" s="68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5" customHeight="1">
      <c r="A79" s="56"/>
      <c r="B79" s="57"/>
      <c r="C79" s="70"/>
      <c r="D79" s="70"/>
      <c r="E79" s="32"/>
      <c r="F79" s="32"/>
      <c r="G79" s="66"/>
      <c r="H79" s="65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5" customHeight="1">
      <c r="A80" s="56"/>
      <c r="B80" s="57"/>
      <c r="C80" s="70"/>
      <c r="D80" s="70"/>
      <c r="E80" s="32"/>
      <c r="F80" s="32"/>
      <c r="G80" s="60"/>
      <c r="H80" s="65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5" customHeight="1">
      <c r="A81" s="56"/>
      <c r="B81" s="57"/>
      <c r="C81" s="70"/>
      <c r="D81" s="70"/>
      <c r="E81" s="32"/>
      <c r="F81" s="32"/>
      <c r="G81" s="60"/>
      <c r="H81" s="65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5" customHeight="1">
      <c r="A82" s="56"/>
      <c r="B82" s="57"/>
      <c r="C82" s="70"/>
      <c r="D82" s="70"/>
      <c r="E82" s="32"/>
      <c r="F82" s="32"/>
      <c r="G82" s="60"/>
      <c r="H82" s="65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5" customHeight="1">
      <c r="A83" s="56"/>
      <c r="B83" s="57"/>
      <c r="C83" s="70"/>
      <c r="D83" s="70"/>
      <c r="E83" s="32"/>
      <c r="F83" s="32"/>
      <c r="G83" s="61"/>
      <c r="H83" s="65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5" customHeight="1">
      <c r="A84" s="56"/>
      <c r="B84" s="57"/>
      <c r="C84" s="70"/>
      <c r="D84" s="70"/>
      <c r="E84" s="32"/>
      <c r="F84" s="62"/>
      <c r="G84" s="69"/>
      <c r="H84" s="68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5" customHeight="1">
      <c r="A85" s="56"/>
      <c r="B85" s="57"/>
      <c r="C85" s="70"/>
      <c r="D85" s="70"/>
      <c r="E85" s="32"/>
      <c r="F85" s="32"/>
      <c r="G85" s="64"/>
      <c r="H85" s="65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5" customHeight="1">
      <c r="A86" s="56"/>
      <c r="B86" s="57"/>
      <c r="C86" s="70"/>
      <c r="D86" s="70"/>
      <c r="E86" s="81"/>
      <c r="F86" s="62"/>
      <c r="G86" s="69"/>
      <c r="H86" s="68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5" customHeight="1">
      <c r="A87" s="56"/>
      <c r="B87" s="57"/>
      <c r="C87" s="70"/>
      <c r="D87" s="58"/>
      <c r="E87" s="69"/>
      <c r="F87" s="53"/>
      <c r="G87" s="64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5" customHeight="1">
      <c r="A88" s="56"/>
      <c r="B88" s="57"/>
      <c r="C88" s="70"/>
      <c r="D88" s="58"/>
      <c r="E88" s="69"/>
      <c r="F88" s="83"/>
      <c r="G88" s="69"/>
      <c r="H88" s="53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5" customHeight="1">
      <c r="A89" s="56"/>
      <c r="B89" s="57"/>
      <c r="C89" s="70"/>
      <c r="D89" s="58"/>
      <c r="E89" s="69"/>
      <c r="F89" s="53"/>
      <c r="G89" s="66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5" customHeight="1">
      <c r="A90" s="56"/>
      <c r="B90" s="57"/>
      <c r="C90" s="70"/>
      <c r="D90" s="58"/>
      <c r="E90" s="69"/>
      <c r="F90" s="53"/>
      <c r="G90" s="60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5" customHeight="1">
      <c r="A91" s="56"/>
      <c r="B91" s="57"/>
      <c r="C91" s="70"/>
      <c r="D91" s="58"/>
      <c r="E91" s="69"/>
      <c r="F91" s="53"/>
      <c r="G91" s="60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5" customHeight="1">
      <c r="A92" s="56"/>
      <c r="B92" s="57"/>
      <c r="C92" s="70"/>
      <c r="D92" s="58"/>
      <c r="E92" s="69"/>
      <c r="F92" s="53"/>
      <c r="G92" s="60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5" customHeight="1">
      <c r="A93" s="56"/>
      <c r="B93" s="57"/>
      <c r="C93" s="70"/>
      <c r="D93" s="58"/>
      <c r="E93" s="69"/>
      <c r="F93" s="53"/>
      <c r="G93" s="60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5" customHeight="1">
      <c r="A94" s="56"/>
      <c r="B94" s="57"/>
      <c r="C94" s="70"/>
      <c r="D94" s="58"/>
      <c r="E94" s="69"/>
      <c r="F94" s="53"/>
      <c r="G94" s="60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5" customHeight="1">
      <c r="A95" s="56"/>
      <c r="B95" s="57"/>
      <c r="C95" s="70"/>
      <c r="D95" s="58"/>
      <c r="E95" s="69"/>
      <c r="F95" s="53"/>
      <c r="G95" s="60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5" customHeight="1">
      <c r="A96" s="56"/>
      <c r="B96" s="57"/>
      <c r="C96" s="70"/>
      <c r="D96" s="58"/>
      <c r="E96" s="69"/>
      <c r="F96" s="53"/>
      <c r="G96" s="61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5" customHeight="1">
      <c r="A97" s="56"/>
      <c r="B97" s="57"/>
      <c r="C97" s="70"/>
      <c r="D97" s="58"/>
      <c r="E97" s="69"/>
      <c r="F97" s="83"/>
      <c r="G97" s="69"/>
      <c r="H97" s="53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5" customHeight="1">
      <c r="A98" s="56"/>
      <c r="B98" s="57"/>
      <c r="C98" s="70"/>
      <c r="D98" s="70"/>
      <c r="E98" s="86"/>
      <c r="F98" s="32"/>
      <c r="G98" s="66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5" customHeight="1">
      <c r="A99" s="56"/>
      <c r="B99" s="57"/>
      <c r="C99" s="70"/>
      <c r="D99" s="70"/>
      <c r="E99" s="32"/>
      <c r="F99" s="32"/>
      <c r="G99" s="60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5" customHeight="1">
      <c r="A100" s="56"/>
      <c r="B100" s="57"/>
      <c r="C100" s="70"/>
      <c r="D100" s="70"/>
      <c r="E100" s="32"/>
      <c r="F100" s="32"/>
      <c r="G100" s="60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5" customHeight="1">
      <c r="A101" s="56"/>
      <c r="B101" s="57"/>
      <c r="C101" s="70"/>
      <c r="D101" s="70"/>
      <c r="E101" s="32"/>
      <c r="F101" s="32"/>
      <c r="G101" s="61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5" customHeight="1">
      <c r="A102" s="56"/>
      <c r="B102" s="57"/>
      <c r="C102" s="70"/>
      <c r="D102" s="70"/>
      <c r="E102" s="32"/>
      <c r="F102" s="62"/>
      <c r="G102" s="69"/>
      <c r="H102" s="53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5" customHeight="1">
      <c r="A103" s="56"/>
      <c r="B103" s="57"/>
      <c r="C103" s="70"/>
      <c r="D103" s="70"/>
      <c r="E103" s="32"/>
      <c r="F103" s="32"/>
      <c r="G103" s="66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5" customHeight="1">
      <c r="A104" s="32"/>
      <c r="B104" s="32"/>
      <c r="C104" s="32"/>
      <c r="D104" s="32"/>
      <c r="E104" s="32"/>
      <c r="F104" s="65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5" customHeight="1">
      <c r="A105" s="32"/>
      <c r="B105" s="32"/>
      <c r="C105" s="32"/>
      <c r="D105" s="32"/>
      <c r="E105" s="32"/>
      <c r="F105" s="65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5" customHeight="1">
      <c r="A106" s="32"/>
      <c r="B106" s="32"/>
      <c r="C106" s="32"/>
      <c r="D106" s="32"/>
      <c r="E106" s="32"/>
      <c r="F106" s="65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5" customHeight="1">
      <c r="A107" s="32"/>
      <c r="B107" s="32"/>
      <c r="C107" s="32"/>
      <c r="D107" s="32"/>
      <c r="E107" s="32"/>
      <c r="F107" s="65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5" customHeight="1">
      <c r="A108" s="32"/>
      <c r="B108" s="32"/>
      <c r="C108" s="32"/>
      <c r="D108" s="32"/>
      <c r="E108" s="32"/>
      <c r="F108" s="65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5" customHeight="1">
      <c r="A109" s="32"/>
      <c r="B109" s="32"/>
      <c r="C109" s="32"/>
      <c r="D109" s="32"/>
      <c r="E109" s="32"/>
      <c r="F109" s="65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5" customHeight="1">
      <c r="A110" s="32"/>
      <c r="B110" s="32"/>
      <c r="C110" s="32"/>
      <c r="D110" s="32"/>
      <c r="E110" s="32"/>
      <c r="F110" s="65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5" customHeight="1">
      <c r="A111" s="32"/>
      <c r="B111" s="32"/>
      <c r="C111" s="32"/>
      <c r="D111" s="81"/>
      <c r="E111" s="32"/>
      <c r="F111" s="65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5" customHeight="1">
      <c r="A112" s="32"/>
      <c r="B112" s="32"/>
      <c r="C112" s="62"/>
      <c r="D112" s="59"/>
      <c r="E112" s="53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5" customHeight="1">
      <c r="A113" s="32"/>
      <c r="B113" s="32"/>
      <c r="C113" s="62"/>
      <c r="D113" s="59"/>
      <c r="E113" s="53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5" customHeight="1">
      <c r="A114" s="32"/>
      <c r="B114" s="32"/>
      <c r="C114" s="62"/>
      <c r="D114" s="59"/>
      <c r="E114" s="53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5" customHeight="1">
      <c r="A115" s="32"/>
      <c r="B115" s="32"/>
      <c r="C115" s="62"/>
      <c r="D115" s="59"/>
      <c r="E115" s="53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5" customHeight="1">
      <c r="A116" s="32"/>
      <c r="B116" s="32"/>
      <c r="C116" s="62"/>
      <c r="D116" s="59"/>
      <c r="E116" s="53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5" customHeight="1">
      <c r="A117" s="32"/>
      <c r="B117" s="32"/>
      <c r="C117" s="62"/>
      <c r="D117" s="59"/>
      <c r="E117" s="53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5" customHeight="1">
      <c r="A118" s="32"/>
      <c r="B118" s="32"/>
      <c r="C118" s="62"/>
      <c r="D118" s="59"/>
      <c r="E118" s="53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5" customHeight="1">
      <c r="A119" s="32"/>
      <c r="B119" s="32"/>
      <c r="C119" s="62"/>
      <c r="D119" s="59"/>
      <c r="E119" s="53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5" customHeight="1">
      <c r="A120" s="32"/>
      <c r="B120" s="32"/>
      <c r="C120" s="62"/>
      <c r="D120" s="59"/>
      <c r="E120" s="53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5" customHeight="1">
      <c r="A121" s="32"/>
      <c r="B121" s="32"/>
      <c r="C121" s="62"/>
      <c r="D121" s="59"/>
      <c r="E121" s="53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</sheetData>
  <conditionalFormatting sqref="M3:N5 L6:N17 L18:L19 N18:N19">
    <cfRule type="cellIs" dxfId="19" priority="1" stopIfTrue="1" operator="greaterThan">
      <formula>0</formula>
    </cfRule>
    <cfRule type="cellIs" dxfId="18" priority="2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11"/>
  <sheetViews>
    <sheetView showGridLines="0" workbookViewId="0"/>
  </sheetViews>
  <sheetFormatPr defaultColWidth="11.125" defaultRowHeight="12.75" customHeight="1"/>
  <cols>
    <col min="1" max="1" width="10.375" style="88" customWidth="1"/>
    <col min="2" max="2" width="50.375" style="88" customWidth="1"/>
    <col min="3" max="3" width="8.375" style="88" customWidth="1"/>
    <col min="4" max="4" width="8" style="88" customWidth="1"/>
    <col min="5" max="5" width="22.875" style="88" customWidth="1"/>
    <col min="6" max="6" width="22.125" style="88" customWidth="1"/>
    <col min="7" max="7" width="18.125" style="88" customWidth="1"/>
    <col min="8" max="8" width="20.875" style="88" customWidth="1"/>
    <col min="9" max="9" width="8.5" style="88" customWidth="1"/>
    <col min="10" max="10" width="7.875" style="88" customWidth="1"/>
    <col min="11" max="11" width="6.625" style="88" customWidth="1"/>
    <col min="12" max="12" width="7.875" style="88" customWidth="1"/>
    <col min="13" max="14" width="7.75" style="88" customWidth="1"/>
    <col min="15" max="15" width="11.125" style="88" customWidth="1"/>
    <col min="16" max="16384" width="11.125" style="88"/>
  </cols>
  <sheetData>
    <row r="1" spans="1:14" ht="15" customHeight="1">
      <c r="A1" s="26"/>
      <c r="B1" s="26"/>
      <c r="C1" s="27">
        <f>SUM(C3:C111)</f>
        <v>0</v>
      </c>
      <c r="D1" s="28" t="s">
        <v>45</v>
      </c>
      <c r="E1" s="27">
        <f>SUM(L6:L19)</f>
        <v>1215</v>
      </c>
      <c r="F1" s="27">
        <f>C1+I25</f>
        <v>0</v>
      </c>
      <c r="G1" s="29">
        <f>F1-E1</f>
        <v>-1215</v>
      </c>
      <c r="H1" s="30" t="s">
        <v>19</v>
      </c>
      <c r="I1" s="31">
        <f>COUNTA(B3:B111)</f>
        <v>0</v>
      </c>
      <c r="J1" s="32"/>
      <c r="K1" s="32"/>
      <c r="L1" s="32"/>
      <c r="M1" s="32"/>
      <c r="N1" s="32"/>
    </row>
    <row r="2" spans="1:14" ht="15.95" customHeight="1">
      <c r="A2" s="33" t="s">
        <v>46</v>
      </c>
      <c r="B2" s="34" t="s">
        <v>47</v>
      </c>
      <c r="C2" s="35" t="s">
        <v>48</v>
      </c>
      <c r="D2" s="36" t="s">
        <v>68</v>
      </c>
      <c r="E2" s="36" t="s">
        <v>50</v>
      </c>
      <c r="F2" s="35" t="s">
        <v>51</v>
      </c>
      <c r="G2" s="37" t="s">
        <v>52</v>
      </c>
      <c r="H2" s="38" t="s">
        <v>16</v>
      </c>
      <c r="I2" s="31">
        <f>SUMIF(G$3:G$72,H2,C$3:C$72)</f>
        <v>0</v>
      </c>
      <c r="J2" s="39">
        <f>TOTAIS!P5</f>
        <v>1000</v>
      </c>
      <c r="K2" s="31">
        <f>TOTAIS!O5</f>
        <v>1500</v>
      </c>
      <c r="L2" s="31">
        <f>K2-I2</f>
        <v>1500</v>
      </c>
      <c r="M2" s="32"/>
      <c r="N2" s="32"/>
    </row>
    <row r="3" spans="1:14" ht="15.95" customHeight="1">
      <c r="A3" s="73"/>
      <c r="B3" s="74"/>
      <c r="C3" s="75"/>
      <c r="D3" s="59"/>
      <c r="E3" s="59"/>
      <c r="F3" s="76"/>
      <c r="G3" s="63"/>
      <c r="H3" s="47" t="s">
        <v>17</v>
      </c>
      <c r="I3" s="31">
        <f>SUMIF(G$3:G$72,H3,C$3:C$72)</f>
        <v>0</v>
      </c>
      <c r="J3" s="32"/>
      <c r="K3" s="32"/>
      <c r="L3" s="32"/>
      <c r="M3" s="32"/>
      <c r="N3" s="32"/>
    </row>
    <row r="4" spans="1:14" ht="15" customHeight="1">
      <c r="A4" s="56"/>
      <c r="B4" s="57"/>
      <c r="C4" s="58"/>
      <c r="D4" s="59"/>
      <c r="E4" s="77"/>
      <c r="F4" s="62"/>
      <c r="G4" s="63"/>
      <c r="H4" s="53"/>
      <c r="I4" s="32"/>
      <c r="J4" s="30" t="s">
        <v>58</v>
      </c>
      <c r="K4" s="30" t="s">
        <v>59</v>
      </c>
      <c r="L4" s="30" t="s">
        <v>60</v>
      </c>
      <c r="M4" s="32"/>
      <c r="N4" s="32"/>
    </row>
    <row r="5" spans="1:14" ht="15" customHeight="1">
      <c r="A5" s="56"/>
      <c r="B5" s="57"/>
      <c r="C5" s="58"/>
      <c r="D5" s="59"/>
      <c r="E5" s="53"/>
      <c r="F5" s="62"/>
      <c r="G5" s="63"/>
      <c r="H5" s="53"/>
      <c r="I5" s="32"/>
      <c r="J5" s="32"/>
      <c r="K5" s="32"/>
      <c r="L5" s="32"/>
      <c r="M5" s="32"/>
      <c r="N5" s="32"/>
    </row>
    <row r="6" spans="1:14" ht="15" customHeight="1">
      <c r="A6" s="56"/>
      <c r="B6" s="57"/>
      <c r="C6" s="70"/>
      <c r="D6" s="78"/>
      <c r="E6" s="32"/>
      <c r="F6" s="32"/>
      <c r="G6" s="66"/>
      <c r="H6" s="30" t="str">
        <f>TOTAIS!$A10</f>
        <v>Renda</v>
      </c>
      <c r="I6" s="31">
        <f t="shared" ref="I6:I19" si="0">-SUMIF(G$3:G$111,H6,C$3:C$111)</f>
        <v>0</v>
      </c>
      <c r="J6" s="39">
        <f>TOTAIS!P10</f>
        <v>300</v>
      </c>
      <c r="K6" s="31">
        <f>TOTAIS!O10</f>
        <v>300</v>
      </c>
      <c r="L6" s="31">
        <f t="shared" ref="L6:L19" si="1">IF(K6-I6&lt;0,0,K6-I6)</f>
        <v>300</v>
      </c>
      <c r="M6" s="31">
        <v>0</v>
      </c>
      <c r="N6" s="31">
        <f t="shared" ref="N6:N19" si="2">IF(I6&lt;0,K6,IF(L6&lt;0,0,M6*L6))</f>
        <v>0</v>
      </c>
    </row>
    <row r="7" spans="1:14" ht="15" customHeight="1">
      <c r="A7" s="56"/>
      <c r="B7" s="57"/>
      <c r="C7" s="58"/>
      <c r="D7" s="59"/>
      <c r="E7" s="53"/>
      <c r="F7" s="32"/>
      <c r="G7" s="60"/>
      <c r="H7" s="30" t="str">
        <f>TOTAIS!$A11</f>
        <v>Comida</v>
      </c>
      <c r="I7" s="31">
        <f t="shared" si="0"/>
        <v>0</v>
      </c>
      <c r="J7" s="39">
        <f>TOTAIS!P11</f>
        <v>200</v>
      </c>
      <c r="K7" s="31">
        <f>TOTAIS!O11</f>
        <v>400</v>
      </c>
      <c r="L7" s="31">
        <f t="shared" si="1"/>
        <v>400</v>
      </c>
      <c r="M7" s="31">
        <v>1</v>
      </c>
      <c r="N7" s="31">
        <f t="shared" si="2"/>
        <v>400</v>
      </c>
    </row>
    <row r="8" spans="1:14" ht="15" customHeight="1">
      <c r="A8" s="56"/>
      <c r="B8" s="57"/>
      <c r="C8" s="70"/>
      <c r="D8" s="78"/>
      <c r="E8" s="32"/>
      <c r="F8" s="32"/>
      <c r="G8" s="60"/>
      <c r="H8" s="30" t="str">
        <f>TOTAIS!$A12</f>
        <v>Portagens</v>
      </c>
      <c r="I8" s="31">
        <f t="shared" si="0"/>
        <v>0</v>
      </c>
      <c r="J8" s="39">
        <f>TOTAIS!P12</f>
        <v>0</v>
      </c>
      <c r="K8" s="31">
        <f>TOTAIS!O12</f>
        <v>50</v>
      </c>
      <c r="L8" s="31">
        <f t="shared" si="1"/>
        <v>50</v>
      </c>
      <c r="M8" s="31">
        <v>1</v>
      </c>
      <c r="N8" s="31">
        <f t="shared" si="2"/>
        <v>50</v>
      </c>
    </row>
    <row r="9" spans="1:14" ht="15" customHeight="1">
      <c r="A9" s="56"/>
      <c r="B9" s="57"/>
      <c r="C9" s="58"/>
      <c r="D9" s="59"/>
      <c r="E9" s="53"/>
      <c r="F9" s="32"/>
      <c r="G9" s="60"/>
      <c r="H9" s="30" t="str">
        <f>TOTAIS!$A13</f>
        <v>Contas</v>
      </c>
      <c r="I9" s="31">
        <f t="shared" si="0"/>
        <v>0</v>
      </c>
      <c r="J9" s="39">
        <f>TOTAIS!P13</f>
        <v>0</v>
      </c>
      <c r="K9" s="31">
        <f>TOTAIS!O13</f>
        <v>50</v>
      </c>
      <c r="L9" s="31">
        <f t="shared" si="1"/>
        <v>50</v>
      </c>
      <c r="M9" s="31">
        <v>1</v>
      </c>
      <c r="N9" s="31">
        <f t="shared" si="2"/>
        <v>50</v>
      </c>
    </row>
    <row r="10" spans="1:14" ht="15" customHeight="1">
      <c r="A10" s="56"/>
      <c r="B10" s="57"/>
      <c r="C10" s="58"/>
      <c r="D10" s="59"/>
      <c r="E10" s="53"/>
      <c r="F10" s="32"/>
      <c r="G10" s="60"/>
      <c r="H10" s="30" t="str">
        <f>TOTAIS!$A14</f>
        <v>Diesel</v>
      </c>
      <c r="I10" s="31">
        <f t="shared" si="0"/>
        <v>0</v>
      </c>
      <c r="J10" s="39">
        <f>TOTAIS!P14</f>
        <v>35</v>
      </c>
      <c r="K10" s="31">
        <f>TOTAIS!O14</f>
        <v>100</v>
      </c>
      <c r="L10" s="31">
        <f t="shared" si="1"/>
        <v>100</v>
      </c>
      <c r="M10" s="31">
        <v>1</v>
      </c>
      <c r="N10" s="31">
        <f t="shared" si="2"/>
        <v>100</v>
      </c>
    </row>
    <row r="11" spans="1:14" ht="15" customHeight="1">
      <c r="A11" s="56"/>
      <c r="B11" s="57"/>
      <c r="C11" s="58"/>
      <c r="D11" s="59"/>
      <c r="E11" s="53"/>
      <c r="F11" s="32"/>
      <c r="G11" s="60"/>
      <c r="H11" s="30" t="str">
        <f>TOTAIS!$A15</f>
        <v>Serviços</v>
      </c>
      <c r="I11" s="31">
        <f t="shared" si="0"/>
        <v>0</v>
      </c>
      <c r="J11" s="39">
        <f>TOTAIS!P15</f>
        <v>0</v>
      </c>
      <c r="K11" s="31">
        <f>TOTAIS!O15</f>
        <v>50</v>
      </c>
      <c r="L11" s="31">
        <f t="shared" si="1"/>
        <v>50</v>
      </c>
      <c r="M11" s="31">
        <v>0</v>
      </c>
      <c r="N11" s="31">
        <f t="shared" si="2"/>
        <v>0</v>
      </c>
    </row>
    <row r="12" spans="1:14" ht="15" customHeight="1">
      <c r="A12" s="56"/>
      <c r="B12" s="57"/>
      <c r="C12" s="58"/>
      <c r="D12" s="59"/>
      <c r="E12" s="53"/>
      <c r="F12" s="32"/>
      <c r="G12" s="60"/>
      <c r="H12" s="30" t="str">
        <f>TOTAIS!$A16</f>
        <v>UBER Transporte</v>
      </c>
      <c r="I12" s="31">
        <f t="shared" si="0"/>
        <v>0</v>
      </c>
      <c r="J12" s="39">
        <f>TOTAIS!P16</f>
        <v>0</v>
      </c>
      <c r="K12" s="31">
        <f>TOTAIS!O16</f>
        <v>10</v>
      </c>
      <c r="L12" s="31">
        <f t="shared" si="1"/>
        <v>10</v>
      </c>
      <c r="M12" s="31">
        <v>0</v>
      </c>
      <c r="N12" s="31">
        <f t="shared" si="2"/>
        <v>0</v>
      </c>
    </row>
    <row r="13" spans="1:14" ht="15" customHeight="1">
      <c r="A13" s="56"/>
      <c r="B13" s="57"/>
      <c r="C13" s="58"/>
      <c r="D13" s="59"/>
      <c r="E13" s="53"/>
      <c r="F13" s="32"/>
      <c r="G13" s="61"/>
      <c r="H13" s="30" t="str">
        <f>TOTAIS!$A17</f>
        <v>GLOVO</v>
      </c>
      <c r="I13" s="31">
        <f t="shared" si="0"/>
        <v>0</v>
      </c>
      <c r="J13" s="39">
        <f>TOTAIS!P17</f>
        <v>0</v>
      </c>
      <c r="K13" s="31">
        <f>TOTAIS!O17</f>
        <v>50</v>
      </c>
      <c r="L13" s="31">
        <f t="shared" si="1"/>
        <v>50</v>
      </c>
      <c r="M13" s="31">
        <v>0</v>
      </c>
      <c r="N13" s="31">
        <f t="shared" si="2"/>
        <v>0</v>
      </c>
    </row>
    <row r="14" spans="1:14" ht="15" customHeight="1">
      <c r="A14" s="56"/>
      <c r="B14" s="57"/>
      <c r="C14" s="58"/>
      <c r="D14" s="59"/>
      <c r="E14" s="53"/>
      <c r="F14" s="62"/>
      <c r="G14" s="63"/>
      <c r="H14" s="47" t="str">
        <f>TOTAIS!$A18</f>
        <v>Levantamento</v>
      </c>
      <c r="I14" s="31">
        <f t="shared" si="0"/>
        <v>0</v>
      </c>
      <c r="J14" s="39">
        <f>TOTAIS!P18</f>
        <v>0</v>
      </c>
      <c r="K14" s="31">
        <f>TOTAIS!O18</f>
        <v>10</v>
      </c>
      <c r="L14" s="31">
        <f t="shared" si="1"/>
        <v>10</v>
      </c>
      <c r="M14" s="31">
        <v>1</v>
      </c>
      <c r="N14" s="31">
        <f t="shared" si="2"/>
        <v>10</v>
      </c>
    </row>
    <row r="15" spans="1:14" ht="15" customHeight="1">
      <c r="A15" s="56"/>
      <c r="B15" s="57"/>
      <c r="C15" s="58"/>
      <c r="D15" s="59"/>
      <c r="E15" s="53"/>
      <c r="F15" s="32"/>
      <c r="G15" s="64"/>
      <c r="H15" s="30" t="str">
        <f>TOTAIS!$A19</f>
        <v>Empregada</v>
      </c>
      <c r="I15" s="31">
        <f t="shared" si="0"/>
        <v>0</v>
      </c>
      <c r="J15" s="39">
        <f>TOTAIS!P19</f>
        <v>30</v>
      </c>
      <c r="K15" s="31">
        <f>TOTAIS!O19</f>
        <v>30</v>
      </c>
      <c r="L15" s="31">
        <f t="shared" si="1"/>
        <v>30</v>
      </c>
      <c r="M15" s="31">
        <v>1</v>
      </c>
      <c r="N15" s="31">
        <f t="shared" si="2"/>
        <v>30</v>
      </c>
    </row>
    <row r="16" spans="1:14" ht="15" customHeight="1">
      <c r="A16" s="56"/>
      <c r="B16" s="57"/>
      <c r="C16" s="58"/>
      <c r="D16" s="59"/>
      <c r="E16" s="53"/>
      <c r="F16" s="62"/>
      <c r="G16" s="63"/>
      <c r="H16" s="47" t="str">
        <f>TOTAIS!$A20</f>
        <v>Outros</v>
      </c>
      <c r="I16" s="31">
        <f t="shared" si="0"/>
        <v>0</v>
      </c>
      <c r="J16" s="39">
        <f>TOTAIS!P20</f>
        <v>0</v>
      </c>
      <c r="K16" s="31">
        <f>TOTAIS!O20</f>
        <v>30</v>
      </c>
      <c r="L16" s="31">
        <f t="shared" si="1"/>
        <v>30</v>
      </c>
      <c r="M16" s="31">
        <v>0</v>
      </c>
      <c r="N16" s="31">
        <f t="shared" si="2"/>
        <v>0</v>
      </c>
    </row>
    <row r="17" spans="1:14" ht="15" customHeight="1">
      <c r="A17" s="56"/>
      <c r="B17" s="57"/>
      <c r="C17" s="58"/>
      <c r="D17" s="59"/>
      <c r="E17" s="53"/>
      <c r="F17" s="62"/>
      <c r="G17" s="63"/>
      <c r="H17" s="47" t="str">
        <f>TOTAIS!$A21</f>
        <v>Saude</v>
      </c>
      <c r="I17" s="31">
        <f t="shared" si="0"/>
        <v>0</v>
      </c>
      <c r="J17" s="39">
        <f>TOTAIS!P21</f>
        <v>0</v>
      </c>
      <c r="K17" s="31">
        <f>TOTAIS!O21</f>
        <v>30</v>
      </c>
      <c r="L17" s="31">
        <f t="shared" si="1"/>
        <v>30</v>
      </c>
      <c r="M17" s="31">
        <v>1</v>
      </c>
      <c r="N17" s="31">
        <f t="shared" si="2"/>
        <v>30</v>
      </c>
    </row>
    <row r="18" spans="1:14" ht="15" customHeight="1">
      <c r="A18" s="56"/>
      <c r="B18" s="57"/>
      <c r="C18" s="58"/>
      <c r="D18" s="59"/>
      <c r="E18" s="53"/>
      <c r="F18" s="62"/>
      <c r="G18" s="63"/>
      <c r="H18" s="47" t="str">
        <f>TOTAIS!$A22</f>
        <v>Alice</v>
      </c>
      <c r="I18" s="31">
        <f t="shared" si="0"/>
        <v>0</v>
      </c>
      <c r="J18" s="39">
        <f>TOTAIS!P22</f>
        <v>0</v>
      </c>
      <c r="K18" s="31">
        <f>TOTAIS!O22</f>
        <v>80</v>
      </c>
      <c r="L18" s="31">
        <f t="shared" si="1"/>
        <v>80</v>
      </c>
      <c r="M18" s="31">
        <v>1</v>
      </c>
      <c r="N18" s="31">
        <f t="shared" si="2"/>
        <v>80</v>
      </c>
    </row>
    <row r="19" spans="1:14" ht="15" customHeight="1">
      <c r="A19" s="56"/>
      <c r="B19" s="57"/>
      <c r="C19" s="58"/>
      <c r="D19" s="59"/>
      <c r="E19" s="53"/>
      <c r="F19" s="62"/>
      <c r="G19" s="63"/>
      <c r="H19" s="47" t="str">
        <f>TOTAIS!$A23</f>
        <v>Mensalidades</v>
      </c>
      <c r="I19" s="31">
        <f t="shared" si="0"/>
        <v>0</v>
      </c>
      <c r="J19" s="39">
        <f>TOTAIS!P23</f>
        <v>0</v>
      </c>
      <c r="K19" s="31">
        <f>TOTAIS!O23</f>
        <v>25</v>
      </c>
      <c r="L19" s="31">
        <f t="shared" si="1"/>
        <v>25</v>
      </c>
      <c r="M19" s="31">
        <v>1</v>
      </c>
      <c r="N19" s="31">
        <f t="shared" si="2"/>
        <v>25</v>
      </c>
    </row>
    <row r="20" spans="1:14" ht="15" customHeight="1">
      <c r="A20" s="56"/>
      <c r="B20" s="57"/>
      <c r="C20" s="58"/>
      <c r="D20" s="59"/>
      <c r="E20" s="53"/>
      <c r="F20" s="62"/>
      <c r="G20" s="63"/>
      <c r="H20" s="53"/>
      <c r="I20" s="32"/>
      <c r="J20" s="32"/>
      <c r="K20" s="32"/>
      <c r="L20" s="32"/>
      <c r="M20" s="32"/>
      <c r="N20" s="32"/>
    </row>
    <row r="21" spans="1:14" ht="15" customHeight="1">
      <c r="A21" s="56"/>
      <c r="B21" s="57"/>
      <c r="C21" s="58"/>
      <c r="D21" s="59"/>
      <c r="E21" s="53"/>
      <c r="F21" s="62"/>
      <c r="G21" s="63"/>
      <c r="H21" s="47" t="s">
        <v>35</v>
      </c>
      <c r="I21" s="31">
        <f>-SUMIF(G$3:G$111,H21,C$3:C$111)</f>
        <v>0</v>
      </c>
      <c r="J21" s="32"/>
      <c r="K21" s="32"/>
      <c r="L21" s="32"/>
      <c r="M21" s="32"/>
      <c r="N21" s="32"/>
    </row>
    <row r="22" spans="1:14" ht="15" customHeight="1">
      <c r="A22" s="56"/>
      <c r="B22" s="57"/>
      <c r="C22" s="58"/>
      <c r="D22" s="59"/>
      <c r="E22" s="53"/>
      <c r="F22" s="62"/>
      <c r="G22" s="63"/>
      <c r="H22" s="47" t="s">
        <v>36</v>
      </c>
      <c r="I22" s="31">
        <f>-SUMIF(G$3:G$111,H22,C$3:C$111)</f>
        <v>0</v>
      </c>
      <c r="J22" s="32"/>
      <c r="K22" s="32"/>
      <c r="L22" s="32"/>
      <c r="M22" s="65"/>
      <c r="N22" s="65"/>
    </row>
    <row r="23" spans="1:14" ht="15" customHeight="1">
      <c r="A23" s="56"/>
      <c r="B23" s="57"/>
      <c r="C23" s="58"/>
      <c r="D23" s="59"/>
      <c r="E23" s="53"/>
      <c r="F23" s="62"/>
      <c r="G23" s="63"/>
      <c r="H23" s="53"/>
      <c r="I23" s="32"/>
      <c r="J23" s="32"/>
      <c r="K23" s="32"/>
      <c r="L23" s="32"/>
      <c r="M23" s="32"/>
      <c r="N23" s="32"/>
    </row>
    <row r="24" spans="1:14" ht="15" customHeight="1">
      <c r="A24" s="56"/>
      <c r="B24" s="57"/>
      <c r="C24" s="58"/>
      <c r="D24" s="59"/>
      <c r="E24" s="53"/>
      <c r="F24" s="62"/>
      <c r="G24" s="63"/>
      <c r="H24" s="53"/>
      <c r="I24" s="32"/>
      <c r="J24" s="32"/>
      <c r="K24" s="32"/>
      <c r="L24" s="32"/>
      <c r="M24" s="32"/>
      <c r="N24" s="32"/>
    </row>
    <row r="25" spans="1:14" ht="15" customHeight="1">
      <c r="A25" s="56"/>
      <c r="B25" s="57"/>
      <c r="C25" s="58"/>
      <c r="D25" s="59"/>
      <c r="E25" s="53"/>
      <c r="F25" s="62"/>
      <c r="G25" s="63"/>
      <c r="H25" s="47" t="s">
        <v>38</v>
      </c>
      <c r="I25" s="31">
        <f>-SUMIF(G$3:G$111,H25,C$3:C$111)</f>
        <v>0</v>
      </c>
      <c r="J25" s="32"/>
      <c r="K25" s="32"/>
      <c r="L25" s="31">
        <f>-N25+I25</f>
        <v>-775</v>
      </c>
      <c r="M25" s="32"/>
      <c r="N25" s="31">
        <f>SUM(N6:N19)</f>
        <v>775</v>
      </c>
    </row>
    <row r="26" spans="1:14" ht="15" customHeight="1">
      <c r="A26" s="56"/>
      <c r="B26" s="57"/>
      <c r="C26" s="58"/>
      <c r="D26" s="59"/>
      <c r="E26" s="53"/>
      <c r="F26" s="32"/>
      <c r="G26" s="66"/>
      <c r="H26" s="30" t="s">
        <v>39</v>
      </c>
      <c r="I26" s="31">
        <f>-SUMIF(G$3:G$111,H26,C$3:C$111)</f>
        <v>0</v>
      </c>
      <c r="J26" s="32"/>
      <c r="K26" s="32"/>
      <c r="L26" s="32"/>
      <c r="M26" s="32"/>
      <c r="N26" s="32"/>
    </row>
    <row r="27" spans="1:14" ht="15" customHeight="1">
      <c r="A27" s="56"/>
      <c r="B27" s="57"/>
      <c r="C27" s="58"/>
      <c r="D27" s="59"/>
      <c r="E27" s="53"/>
      <c r="F27" s="32"/>
      <c r="G27" s="60"/>
      <c r="H27" s="30" t="s">
        <v>40</v>
      </c>
      <c r="I27" s="31">
        <f>SUMIF(G$3:G$95,H27,C$3:C$95)</f>
        <v>0</v>
      </c>
      <c r="J27" s="32"/>
      <c r="K27" s="31">
        <f>TOTAIS!O42</f>
        <v>0</v>
      </c>
      <c r="L27" s="32"/>
      <c r="M27" s="32"/>
      <c r="N27" s="32"/>
    </row>
    <row r="28" spans="1:14" ht="15" customHeight="1">
      <c r="A28" s="56"/>
      <c r="B28" s="57"/>
      <c r="C28" s="58"/>
      <c r="D28" s="59"/>
      <c r="E28" s="53"/>
      <c r="F28" s="32"/>
      <c r="G28" s="61"/>
      <c r="H28" s="30" t="s">
        <v>41</v>
      </c>
      <c r="I28" s="31">
        <f>SUMIF(G$3:G$95,H28,C$3:C$95)</f>
        <v>0</v>
      </c>
      <c r="J28" s="32"/>
      <c r="K28" s="31">
        <f>TOTAIS!O43</f>
        <v>0</v>
      </c>
      <c r="L28" s="32"/>
      <c r="M28" s="32"/>
      <c r="N28" s="32"/>
    </row>
    <row r="29" spans="1:14" ht="15" customHeight="1">
      <c r="A29" s="56"/>
      <c r="B29" s="57"/>
      <c r="C29" s="58"/>
      <c r="D29" s="59"/>
      <c r="E29" s="53"/>
      <c r="F29" s="62"/>
      <c r="G29" s="63"/>
      <c r="H29" s="47" t="s">
        <v>67</v>
      </c>
      <c r="I29" s="31">
        <f>I27+I28</f>
        <v>0</v>
      </c>
      <c r="J29" s="31">
        <f>J27+J28</f>
        <v>0</v>
      </c>
      <c r="K29" s="31">
        <f>TOTAIS!O45</f>
        <v>0</v>
      </c>
      <c r="L29" s="32"/>
      <c r="M29" s="32"/>
      <c r="N29" s="32"/>
    </row>
    <row r="30" spans="1:14" ht="15" customHeight="1">
      <c r="A30" s="56"/>
      <c r="B30" s="57"/>
      <c r="C30" s="58"/>
      <c r="D30" s="59"/>
      <c r="E30" s="53"/>
      <c r="F30" s="62"/>
      <c r="G30" s="63"/>
      <c r="H30" s="53"/>
      <c r="I30" s="32"/>
      <c r="J30" s="32"/>
      <c r="K30" s="65"/>
      <c r="L30" s="32"/>
      <c r="M30" s="32"/>
      <c r="N30" s="32"/>
    </row>
    <row r="31" spans="1:14" ht="15" customHeight="1">
      <c r="A31" s="56"/>
      <c r="B31" s="57"/>
      <c r="C31" s="58"/>
      <c r="D31" s="59"/>
      <c r="E31" s="53"/>
      <c r="F31" s="62"/>
      <c r="G31" s="63"/>
      <c r="H31" s="53"/>
      <c r="I31" s="32"/>
      <c r="J31" s="32"/>
      <c r="K31" s="67"/>
      <c r="L31" s="32"/>
      <c r="M31" s="32"/>
      <c r="N31" s="32"/>
    </row>
    <row r="32" spans="1:14" ht="15" customHeight="1">
      <c r="A32" s="56"/>
      <c r="B32" s="57"/>
      <c r="C32" s="58"/>
      <c r="D32" s="59"/>
      <c r="E32" s="53"/>
      <c r="F32" s="62"/>
      <c r="G32" s="63"/>
      <c r="H32" s="53"/>
      <c r="I32" s="32"/>
      <c r="J32" s="32"/>
      <c r="K32" s="67"/>
      <c r="L32" s="32"/>
      <c r="M32" s="32"/>
      <c r="N32" s="32"/>
    </row>
    <row r="33" spans="1:14" ht="15" customHeight="1">
      <c r="A33" s="56"/>
      <c r="B33" s="57"/>
      <c r="C33" s="58"/>
      <c r="D33" s="59"/>
      <c r="E33" s="53"/>
      <c r="F33" s="62"/>
      <c r="G33" s="63"/>
      <c r="H33" s="53"/>
      <c r="I33" s="32"/>
      <c r="J33" s="32"/>
      <c r="K33" s="67"/>
      <c r="L33" s="32"/>
      <c r="M33" s="32"/>
      <c r="N33" s="32"/>
    </row>
    <row r="34" spans="1:14" ht="15" customHeight="1">
      <c r="A34" s="56"/>
      <c r="B34" s="57"/>
      <c r="C34" s="58"/>
      <c r="D34" s="59"/>
      <c r="E34" s="53"/>
      <c r="F34" s="62"/>
      <c r="G34" s="63"/>
      <c r="H34" s="53"/>
      <c r="I34" s="32"/>
      <c r="J34" s="32"/>
      <c r="K34" s="67"/>
      <c r="L34" s="32"/>
      <c r="M34" s="32"/>
      <c r="N34" s="32"/>
    </row>
    <row r="35" spans="1:14" ht="15" customHeight="1">
      <c r="A35" s="56"/>
      <c r="B35" s="57"/>
      <c r="C35" s="58"/>
      <c r="D35" s="59"/>
      <c r="E35" s="53"/>
      <c r="F35" s="62"/>
      <c r="G35" s="63"/>
      <c r="H35" s="53"/>
      <c r="I35" s="32"/>
      <c r="J35" s="32"/>
      <c r="K35" s="32"/>
      <c r="L35" s="32"/>
      <c r="M35" s="32"/>
      <c r="N35" s="32"/>
    </row>
    <row r="36" spans="1:14" ht="15" customHeight="1">
      <c r="A36" s="56"/>
      <c r="B36" s="57"/>
      <c r="C36" s="58"/>
      <c r="D36" s="59"/>
      <c r="E36" s="53"/>
      <c r="F36" s="62"/>
      <c r="G36" s="63"/>
      <c r="H36" s="53"/>
      <c r="I36" s="32"/>
      <c r="J36" s="32"/>
      <c r="K36" s="32"/>
      <c r="L36" s="32"/>
      <c r="M36" s="32"/>
      <c r="N36" s="32"/>
    </row>
    <row r="37" spans="1:14" ht="15" customHeight="1">
      <c r="A37" s="56"/>
      <c r="B37" s="57"/>
      <c r="C37" s="58"/>
      <c r="D37" s="59"/>
      <c r="E37" s="53"/>
      <c r="F37" s="62"/>
      <c r="G37" s="63"/>
      <c r="H37" s="53"/>
      <c r="I37" s="32"/>
      <c r="J37" s="32"/>
      <c r="K37" s="32"/>
      <c r="L37" s="32"/>
      <c r="M37" s="32"/>
      <c r="N37" s="32"/>
    </row>
    <row r="38" spans="1:14" ht="15" customHeight="1">
      <c r="A38" s="56"/>
      <c r="B38" s="57"/>
      <c r="C38" s="58"/>
      <c r="D38" s="59"/>
      <c r="E38" s="53"/>
      <c r="F38" s="62"/>
      <c r="G38" s="63"/>
      <c r="H38" s="53"/>
      <c r="I38" s="32"/>
      <c r="J38" s="32"/>
      <c r="K38" s="32"/>
      <c r="L38" s="32"/>
      <c r="M38" s="32"/>
      <c r="N38" s="32"/>
    </row>
    <row r="39" spans="1:14" ht="15" customHeight="1">
      <c r="A39" s="56"/>
      <c r="B39" s="57"/>
      <c r="C39" s="58"/>
      <c r="D39" s="59"/>
      <c r="E39" s="53"/>
      <c r="F39" s="62"/>
      <c r="G39" s="63"/>
      <c r="H39" s="53"/>
      <c r="I39" s="32"/>
      <c r="J39" s="32"/>
      <c r="K39" s="32"/>
      <c r="L39" s="32"/>
      <c r="M39" s="32"/>
      <c r="N39" s="32"/>
    </row>
    <row r="40" spans="1:14" ht="15" customHeight="1">
      <c r="A40" s="56"/>
      <c r="B40" s="57"/>
      <c r="C40" s="58"/>
      <c r="D40" s="59"/>
      <c r="E40" s="53"/>
      <c r="F40" s="62"/>
      <c r="G40" s="63"/>
      <c r="H40" s="53"/>
      <c r="I40" s="32"/>
      <c r="J40" s="32"/>
      <c r="K40" s="32"/>
      <c r="L40" s="32"/>
      <c r="M40" s="32"/>
      <c r="N40" s="32"/>
    </row>
    <row r="41" spans="1:14" ht="15" customHeight="1">
      <c r="A41" s="56"/>
      <c r="B41" s="57"/>
      <c r="C41" s="58"/>
      <c r="D41" s="59"/>
      <c r="E41" s="53"/>
      <c r="F41" s="62"/>
      <c r="G41" s="63"/>
      <c r="H41" s="53"/>
      <c r="I41" s="32"/>
      <c r="J41" s="32"/>
      <c r="K41" s="32"/>
      <c r="L41" s="32"/>
      <c r="M41" s="32"/>
      <c r="N41" s="32"/>
    </row>
    <row r="42" spans="1:14" ht="15" customHeight="1">
      <c r="A42" s="56"/>
      <c r="B42" s="57"/>
      <c r="C42" s="58"/>
      <c r="D42" s="59"/>
      <c r="E42" s="53"/>
      <c r="F42" s="62"/>
      <c r="G42" s="63"/>
      <c r="H42" s="68"/>
      <c r="I42" s="32"/>
      <c r="J42" s="32"/>
      <c r="K42" s="32"/>
      <c r="L42" s="32"/>
      <c r="M42" s="32"/>
      <c r="N42" s="32"/>
    </row>
    <row r="43" spans="1:14" ht="15" customHeight="1">
      <c r="A43" s="56"/>
      <c r="B43" s="57"/>
      <c r="C43" s="58"/>
      <c r="D43" s="59"/>
      <c r="E43" s="53"/>
      <c r="F43" s="62"/>
      <c r="G43" s="63"/>
      <c r="H43" s="68"/>
      <c r="I43" s="32"/>
      <c r="J43" s="32"/>
      <c r="K43" s="32"/>
      <c r="L43" s="32"/>
      <c r="M43" s="32"/>
      <c r="N43" s="32"/>
    </row>
    <row r="44" spans="1:14" ht="15" customHeight="1">
      <c r="A44" s="56"/>
      <c r="B44" s="57"/>
      <c r="C44" s="58"/>
      <c r="D44" s="59"/>
      <c r="E44" s="53"/>
      <c r="F44" s="32"/>
      <c r="G44" s="66"/>
      <c r="H44" s="65"/>
      <c r="I44" s="32"/>
      <c r="J44" s="32"/>
      <c r="K44" s="32"/>
      <c r="L44" s="32"/>
      <c r="M44" s="32"/>
      <c r="N44" s="32"/>
    </row>
    <row r="45" spans="1:14" ht="15" customHeight="1">
      <c r="A45" s="56"/>
      <c r="B45" s="57"/>
      <c r="C45" s="58"/>
      <c r="D45" s="59"/>
      <c r="E45" s="53"/>
      <c r="F45" s="32"/>
      <c r="G45" s="60"/>
      <c r="H45" s="65"/>
      <c r="I45" s="32"/>
      <c r="J45" s="32"/>
      <c r="K45" s="32"/>
      <c r="L45" s="32"/>
      <c r="M45" s="32"/>
      <c r="N45" s="32"/>
    </row>
    <row r="46" spans="1:14" ht="15" customHeight="1">
      <c r="A46" s="56"/>
      <c r="B46" s="57"/>
      <c r="C46" s="58"/>
      <c r="D46" s="59"/>
      <c r="E46" s="53"/>
      <c r="F46" s="32"/>
      <c r="G46" s="60"/>
      <c r="H46" s="65"/>
      <c r="I46" s="32"/>
      <c r="J46" s="32"/>
      <c r="K46" s="32"/>
      <c r="L46" s="32"/>
      <c r="M46" s="32"/>
      <c r="N46" s="32"/>
    </row>
    <row r="47" spans="1:14" ht="15" customHeight="1">
      <c r="A47" s="56"/>
      <c r="B47" s="57"/>
      <c r="C47" s="58"/>
      <c r="D47" s="59"/>
      <c r="E47" s="53"/>
      <c r="F47" s="32"/>
      <c r="G47" s="60"/>
      <c r="H47" s="65"/>
      <c r="I47" s="32"/>
      <c r="J47" s="32"/>
      <c r="K47" s="32"/>
      <c r="L47" s="32"/>
      <c r="M47" s="32"/>
      <c r="N47" s="32"/>
    </row>
    <row r="48" spans="1:14" ht="15" customHeight="1">
      <c r="A48" s="56"/>
      <c r="B48" s="57"/>
      <c r="C48" s="58"/>
      <c r="D48" s="59"/>
      <c r="E48" s="53"/>
      <c r="F48" s="32"/>
      <c r="G48" s="61"/>
      <c r="H48" s="65"/>
      <c r="I48" s="32"/>
      <c r="J48" s="32"/>
      <c r="K48" s="32"/>
      <c r="L48" s="32"/>
      <c r="M48" s="32"/>
      <c r="N48" s="32"/>
    </row>
    <row r="49" spans="1:14" ht="15" customHeight="1">
      <c r="A49" s="56"/>
      <c r="B49" s="57"/>
      <c r="C49" s="58"/>
      <c r="D49" s="59"/>
      <c r="E49" s="53"/>
      <c r="F49" s="62"/>
      <c r="G49" s="69"/>
      <c r="H49" s="68"/>
      <c r="I49" s="32"/>
      <c r="J49" s="32"/>
      <c r="K49" s="32"/>
      <c r="L49" s="32"/>
      <c r="M49" s="32"/>
      <c r="N49" s="32"/>
    </row>
    <row r="50" spans="1:14" ht="15" customHeight="1">
      <c r="A50" s="56"/>
      <c r="B50" s="57"/>
      <c r="C50" s="58"/>
      <c r="D50" s="59"/>
      <c r="E50" s="53"/>
      <c r="F50" s="62"/>
      <c r="G50" s="69"/>
      <c r="H50" s="68"/>
      <c r="I50" s="32"/>
      <c r="J50" s="32"/>
      <c r="K50" s="32"/>
      <c r="L50" s="32"/>
      <c r="M50" s="32"/>
      <c r="N50" s="32"/>
    </row>
    <row r="51" spans="1:14" ht="15" customHeight="1">
      <c r="A51" s="56"/>
      <c r="B51" s="57"/>
      <c r="C51" s="58"/>
      <c r="D51" s="59"/>
      <c r="E51" s="53"/>
      <c r="F51" s="62"/>
      <c r="G51" s="69"/>
      <c r="H51" s="68"/>
      <c r="I51" s="32"/>
      <c r="J51" s="32"/>
      <c r="K51" s="32"/>
      <c r="L51" s="32"/>
      <c r="M51" s="32"/>
      <c r="N51" s="32"/>
    </row>
    <row r="52" spans="1:14" ht="15" customHeight="1">
      <c r="A52" s="56"/>
      <c r="B52" s="57"/>
      <c r="C52" s="58"/>
      <c r="D52" s="59"/>
      <c r="E52" s="53"/>
      <c r="F52" s="62"/>
      <c r="G52" s="69"/>
      <c r="H52" s="68"/>
      <c r="I52" s="32"/>
      <c r="J52" s="32"/>
      <c r="K52" s="32"/>
      <c r="L52" s="32"/>
      <c r="M52" s="32"/>
      <c r="N52" s="32"/>
    </row>
    <row r="53" spans="1:14" ht="15" customHeight="1">
      <c r="A53" s="56"/>
      <c r="B53" s="57"/>
      <c r="C53" s="58"/>
      <c r="D53" s="59"/>
      <c r="E53" s="53"/>
      <c r="F53" s="62"/>
      <c r="G53" s="69"/>
      <c r="H53" s="68"/>
      <c r="I53" s="32"/>
      <c r="J53" s="32"/>
      <c r="K53" s="32"/>
      <c r="L53" s="32"/>
      <c r="M53" s="32"/>
      <c r="N53" s="32"/>
    </row>
    <row r="54" spans="1:14" ht="15" customHeight="1">
      <c r="A54" s="56"/>
      <c r="B54" s="57"/>
      <c r="C54" s="58"/>
      <c r="D54" s="59"/>
      <c r="E54" s="53"/>
      <c r="F54" s="62"/>
      <c r="G54" s="69"/>
      <c r="H54" s="68"/>
      <c r="I54" s="32"/>
      <c r="J54" s="32"/>
      <c r="K54" s="32"/>
      <c r="L54" s="32"/>
      <c r="M54" s="32"/>
      <c r="N54" s="32"/>
    </row>
    <row r="55" spans="1:14" ht="15" customHeight="1">
      <c r="A55" s="56"/>
      <c r="B55" s="57"/>
      <c r="C55" s="58"/>
      <c r="D55" s="59"/>
      <c r="E55" s="53"/>
      <c r="F55" s="32"/>
      <c r="G55" s="64"/>
      <c r="H55" s="65"/>
      <c r="I55" s="32"/>
      <c r="J55" s="32"/>
      <c r="K55" s="32"/>
      <c r="L55" s="32"/>
      <c r="M55" s="32"/>
      <c r="N55" s="32"/>
    </row>
    <row r="56" spans="1:14" ht="15" customHeight="1">
      <c r="A56" s="56"/>
      <c r="B56" s="57"/>
      <c r="C56" s="58"/>
      <c r="D56" s="59"/>
      <c r="E56" s="53"/>
      <c r="F56" s="62"/>
      <c r="G56" s="69"/>
      <c r="H56" s="68"/>
      <c r="I56" s="32"/>
      <c r="J56" s="32"/>
      <c r="K56" s="32"/>
      <c r="L56" s="32"/>
      <c r="M56" s="32"/>
      <c r="N56" s="32"/>
    </row>
    <row r="57" spans="1:14" ht="15" customHeight="1">
      <c r="A57" s="56"/>
      <c r="B57" s="57"/>
      <c r="C57" s="58"/>
      <c r="D57" s="59"/>
      <c r="E57" s="53"/>
      <c r="F57" s="62"/>
      <c r="G57" s="69"/>
      <c r="H57" s="68"/>
      <c r="I57" s="32"/>
      <c r="J57" s="32"/>
      <c r="K57" s="32"/>
      <c r="L57" s="32"/>
      <c r="M57" s="32"/>
      <c r="N57" s="32"/>
    </row>
    <row r="58" spans="1:14" ht="15" customHeight="1">
      <c r="A58" s="56"/>
      <c r="B58" s="57"/>
      <c r="C58" s="58"/>
      <c r="D58" s="59"/>
      <c r="E58" s="53"/>
      <c r="F58" s="62"/>
      <c r="G58" s="69"/>
      <c r="H58" s="68"/>
      <c r="I58" s="32"/>
      <c r="J58" s="32"/>
      <c r="K58" s="32"/>
      <c r="L58" s="32"/>
      <c r="M58" s="32"/>
      <c r="N58" s="32"/>
    </row>
    <row r="59" spans="1:14" ht="15" customHeight="1">
      <c r="A59" s="56"/>
      <c r="B59" s="57"/>
      <c r="C59" s="58"/>
      <c r="D59" s="59"/>
      <c r="E59" s="53"/>
      <c r="F59" s="62"/>
      <c r="G59" s="69"/>
      <c r="H59" s="68"/>
      <c r="I59" s="32"/>
      <c r="J59" s="32"/>
      <c r="K59" s="32"/>
      <c r="L59" s="32"/>
      <c r="M59" s="32"/>
      <c r="N59" s="32"/>
    </row>
    <row r="60" spans="1:14" ht="15" customHeight="1">
      <c r="A60" s="56"/>
      <c r="B60" s="57"/>
      <c r="C60" s="58"/>
      <c r="D60" s="59"/>
      <c r="E60" s="53"/>
      <c r="F60" s="62"/>
      <c r="G60" s="69"/>
      <c r="H60" s="68"/>
      <c r="I60" s="32"/>
      <c r="J60" s="32"/>
      <c r="K60" s="32"/>
      <c r="L60" s="32"/>
      <c r="M60" s="32"/>
      <c r="N60" s="32"/>
    </row>
    <row r="61" spans="1:14" ht="15" customHeight="1">
      <c r="A61" s="56"/>
      <c r="B61" s="57"/>
      <c r="C61" s="58"/>
      <c r="D61" s="59"/>
      <c r="E61" s="53"/>
      <c r="F61" s="62"/>
      <c r="G61" s="69"/>
      <c r="H61" s="68"/>
      <c r="I61" s="32"/>
      <c r="J61" s="32"/>
      <c r="K61" s="32"/>
      <c r="L61" s="32"/>
      <c r="M61" s="32"/>
      <c r="N61" s="32"/>
    </row>
    <row r="62" spans="1:14" ht="15" customHeight="1">
      <c r="A62" s="56"/>
      <c r="B62" s="57"/>
      <c r="C62" s="58"/>
      <c r="D62" s="59"/>
      <c r="E62" s="53"/>
      <c r="F62" s="32"/>
      <c r="G62" s="66"/>
      <c r="H62" s="65"/>
      <c r="I62" s="32"/>
      <c r="J62" s="32"/>
      <c r="K62" s="32"/>
      <c r="L62" s="32"/>
      <c r="M62" s="32"/>
      <c r="N62" s="32"/>
    </row>
    <row r="63" spans="1:14" ht="15" customHeight="1">
      <c r="A63" s="56"/>
      <c r="B63" s="57"/>
      <c r="C63" s="58"/>
      <c r="D63" s="59"/>
      <c r="E63" s="53"/>
      <c r="F63" s="32"/>
      <c r="G63" s="61"/>
      <c r="H63" s="65"/>
      <c r="I63" s="32"/>
      <c r="J63" s="32"/>
      <c r="K63" s="32"/>
      <c r="L63" s="32"/>
      <c r="M63" s="32"/>
      <c r="N63" s="32"/>
    </row>
    <row r="64" spans="1:14" ht="15" customHeight="1">
      <c r="A64" s="56"/>
      <c r="B64" s="57"/>
      <c r="C64" s="58"/>
      <c r="D64" s="59"/>
      <c r="E64" s="53"/>
      <c r="F64" s="62"/>
      <c r="G64" s="69"/>
      <c r="H64" s="68"/>
      <c r="I64" s="32"/>
      <c r="J64" s="32"/>
      <c r="K64" s="32"/>
      <c r="L64" s="32"/>
      <c r="M64" s="32"/>
      <c r="N64" s="32"/>
    </row>
    <row r="65" spans="1:14" ht="15" customHeight="1">
      <c r="A65" s="56"/>
      <c r="B65" s="57"/>
      <c r="C65" s="70"/>
      <c r="D65" s="71"/>
      <c r="E65" s="32"/>
      <c r="F65" s="32"/>
      <c r="G65" s="64"/>
      <c r="H65" s="65"/>
      <c r="I65" s="32"/>
      <c r="J65" s="32"/>
      <c r="K65" s="32"/>
      <c r="L65" s="32"/>
      <c r="M65" s="32"/>
      <c r="N65" s="32"/>
    </row>
    <row r="66" spans="1:14" ht="15" customHeight="1">
      <c r="A66" s="56"/>
      <c r="B66" s="57"/>
      <c r="C66" s="70"/>
      <c r="D66" s="70"/>
      <c r="E66" s="32"/>
      <c r="F66" s="62"/>
      <c r="G66" s="69"/>
      <c r="H66" s="68"/>
      <c r="I66" s="32"/>
      <c r="J66" s="32"/>
      <c r="K66" s="32"/>
      <c r="L66" s="32"/>
      <c r="M66" s="32"/>
      <c r="N66" s="32"/>
    </row>
    <row r="67" spans="1:14" ht="15" customHeight="1">
      <c r="A67" s="56"/>
      <c r="B67" s="57"/>
      <c r="C67" s="70"/>
      <c r="D67" s="70"/>
      <c r="E67" s="32"/>
      <c r="F67" s="62"/>
      <c r="G67" s="69"/>
      <c r="H67" s="68"/>
      <c r="I67" s="32"/>
      <c r="J67" s="32"/>
      <c r="K67" s="32"/>
      <c r="L67" s="32"/>
      <c r="M67" s="32"/>
      <c r="N67" s="32"/>
    </row>
    <row r="68" spans="1:14" ht="15" customHeight="1">
      <c r="A68" s="56"/>
      <c r="B68" s="57"/>
      <c r="C68" s="70"/>
      <c r="D68" s="70"/>
      <c r="E68" s="32"/>
      <c r="F68" s="62"/>
      <c r="G68" s="69"/>
      <c r="H68" s="68"/>
      <c r="I68" s="32"/>
      <c r="J68" s="32"/>
      <c r="K68" s="32"/>
      <c r="L68" s="32"/>
      <c r="M68" s="32"/>
      <c r="N68" s="32"/>
    </row>
    <row r="69" spans="1:14" ht="15" customHeight="1">
      <c r="A69" s="56"/>
      <c r="B69" s="57"/>
      <c r="C69" s="70"/>
      <c r="D69" s="70"/>
      <c r="E69" s="32"/>
      <c r="F69" s="32"/>
      <c r="G69" s="66"/>
      <c r="H69" s="65"/>
      <c r="I69" s="32"/>
      <c r="J69" s="32"/>
      <c r="K69" s="32"/>
      <c r="L69" s="32"/>
      <c r="M69" s="32"/>
      <c r="N69" s="32"/>
    </row>
    <row r="70" spans="1:14" ht="15" customHeight="1">
      <c r="A70" s="56"/>
      <c r="B70" s="57"/>
      <c r="C70" s="70"/>
      <c r="D70" s="70"/>
      <c r="E70" s="32"/>
      <c r="F70" s="32"/>
      <c r="G70" s="60"/>
      <c r="H70" s="65"/>
      <c r="I70" s="32"/>
      <c r="J70" s="32"/>
      <c r="K70" s="32"/>
      <c r="L70" s="32"/>
      <c r="M70" s="32"/>
      <c r="N70" s="32"/>
    </row>
    <row r="71" spans="1:14" ht="15" customHeight="1">
      <c r="A71" s="56"/>
      <c r="B71" s="57"/>
      <c r="C71" s="70"/>
      <c r="D71" s="70"/>
      <c r="E71" s="32"/>
      <c r="F71" s="32"/>
      <c r="G71" s="60"/>
      <c r="H71" s="65"/>
      <c r="I71" s="32"/>
      <c r="J71" s="32"/>
      <c r="K71" s="32"/>
      <c r="L71" s="32"/>
      <c r="M71" s="32"/>
      <c r="N71" s="32"/>
    </row>
    <row r="72" spans="1:14" ht="15" customHeight="1">
      <c r="A72" s="56"/>
      <c r="B72" s="57"/>
      <c r="C72" s="70"/>
      <c r="D72" s="70"/>
      <c r="E72" s="32"/>
      <c r="F72" s="32"/>
      <c r="G72" s="61"/>
      <c r="H72" s="65"/>
      <c r="I72" s="32"/>
      <c r="J72" s="32"/>
      <c r="K72" s="32"/>
      <c r="L72" s="32"/>
      <c r="M72" s="32"/>
      <c r="N72" s="32"/>
    </row>
    <row r="73" spans="1:14" ht="15" customHeight="1">
      <c r="A73" s="56"/>
      <c r="B73" s="57"/>
      <c r="C73" s="70"/>
      <c r="D73" s="70"/>
      <c r="E73" s="32"/>
      <c r="F73" s="62"/>
      <c r="G73" s="69"/>
      <c r="H73" s="68"/>
      <c r="I73" s="32"/>
      <c r="J73" s="32"/>
      <c r="K73" s="32"/>
      <c r="L73" s="32"/>
      <c r="M73" s="32"/>
      <c r="N73" s="32"/>
    </row>
    <row r="74" spans="1:14" ht="15" customHeight="1">
      <c r="A74" s="56"/>
      <c r="B74" s="57"/>
      <c r="C74" s="70"/>
      <c r="D74" s="70"/>
      <c r="E74" s="81"/>
      <c r="F74" s="62"/>
      <c r="G74" s="69"/>
      <c r="H74" s="68"/>
      <c r="I74" s="32"/>
      <c r="J74" s="32"/>
      <c r="K74" s="32"/>
      <c r="L74" s="32"/>
      <c r="M74" s="32"/>
      <c r="N74" s="32"/>
    </row>
    <row r="75" spans="1:14" ht="15" customHeight="1">
      <c r="A75" s="56"/>
      <c r="B75" s="57"/>
      <c r="C75" s="70"/>
      <c r="D75" s="58"/>
      <c r="E75" s="69"/>
      <c r="F75" s="83"/>
      <c r="G75" s="69"/>
      <c r="H75" s="53"/>
      <c r="I75" s="32"/>
      <c r="J75" s="32"/>
      <c r="K75" s="32"/>
      <c r="L75" s="32"/>
      <c r="M75" s="32"/>
      <c r="N75" s="32"/>
    </row>
    <row r="76" spans="1:14" ht="15" customHeight="1">
      <c r="A76" s="56"/>
      <c r="B76" s="57"/>
      <c r="C76" s="70"/>
      <c r="D76" s="58"/>
      <c r="E76" s="69"/>
      <c r="F76" s="83"/>
      <c r="G76" s="69"/>
      <c r="H76" s="53"/>
      <c r="I76" s="32"/>
      <c r="J76" s="32"/>
      <c r="K76" s="32"/>
      <c r="L76" s="32"/>
      <c r="M76" s="32"/>
      <c r="N76" s="32"/>
    </row>
    <row r="77" spans="1:14" ht="15" customHeight="1">
      <c r="A77" s="56"/>
      <c r="B77" s="57"/>
      <c r="C77" s="70"/>
      <c r="D77" s="58"/>
      <c r="E77" s="69"/>
      <c r="F77" s="53"/>
      <c r="G77" s="86"/>
      <c r="H77" s="32"/>
      <c r="I77" s="32"/>
      <c r="J77" s="32"/>
      <c r="K77" s="32"/>
      <c r="L77" s="32"/>
      <c r="M77" s="32"/>
      <c r="N77" s="32"/>
    </row>
    <row r="78" spans="1:14" ht="15" customHeight="1">
      <c r="A78" s="56"/>
      <c r="B78" s="57"/>
      <c r="C78" s="70"/>
      <c r="D78" s="58"/>
      <c r="E78" s="69"/>
      <c r="F78" s="53"/>
      <c r="G78" s="32"/>
      <c r="H78" s="32"/>
      <c r="I78" s="32"/>
      <c r="J78" s="32"/>
      <c r="K78" s="32"/>
      <c r="L78" s="32"/>
      <c r="M78" s="32"/>
      <c r="N78" s="32"/>
    </row>
    <row r="79" spans="1:14" ht="15" customHeight="1">
      <c r="A79" s="56"/>
      <c r="B79" s="57"/>
      <c r="C79" s="70"/>
      <c r="D79" s="58"/>
      <c r="E79" s="69"/>
      <c r="F79" s="53"/>
      <c r="G79" s="32"/>
      <c r="H79" s="32"/>
      <c r="I79" s="32"/>
      <c r="J79" s="32"/>
      <c r="K79" s="32"/>
      <c r="L79" s="32"/>
      <c r="M79" s="32"/>
      <c r="N79" s="32"/>
    </row>
    <row r="80" spans="1:14" ht="15" customHeight="1">
      <c r="A80" s="56"/>
      <c r="B80" s="57"/>
      <c r="C80" s="70"/>
      <c r="D80" s="58"/>
      <c r="E80" s="69"/>
      <c r="F80" s="53"/>
      <c r="G80" s="32"/>
      <c r="H80" s="32"/>
      <c r="I80" s="32"/>
      <c r="J80" s="32"/>
      <c r="K80" s="32"/>
      <c r="L80" s="32"/>
      <c r="M80" s="32"/>
      <c r="N80" s="32"/>
    </row>
    <row r="81" spans="1:14" ht="15" customHeight="1">
      <c r="A81" s="56"/>
      <c r="B81" s="57"/>
      <c r="C81" s="70"/>
      <c r="D81" s="58"/>
      <c r="E81" s="69"/>
      <c r="F81" s="53"/>
      <c r="G81" s="32"/>
      <c r="H81" s="32"/>
      <c r="I81" s="32"/>
      <c r="J81" s="32"/>
      <c r="K81" s="32"/>
      <c r="L81" s="32"/>
      <c r="M81" s="32"/>
      <c r="N81" s="32"/>
    </row>
    <row r="82" spans="1:14" ht="15" customHeight="1">
      <c r="A82" s="56"/>
      <c r="B82" s="57"/>
      <c r="C82" s="70"/>
      <c r="D82" s="58"/>
      <c r="E82" s="69"/>
      <c r="F82" s="53"/>
      <c r="G82" s="32"/>
      <c r="H82" s="32"/>
      <c r="I82" s="32"/>
      <c r="J82" s="32"/>
      <c r="K82" s="32"/>
      <c r="L82" s="32"/>
      <c r="M82" s="32"/>
      <c r="N82" s="32"/>
    </row>
    <row r="83" spans="1:14" ht="15" customHeight="1">
      <c r="A83" s="56"/>
      <c r="B83" s="57"/>
      <c r="C83" s="70"/>
      <c r="D83" s="58"/>
      <c r="E83" s="69"/>
      <c r="F83" s="53"/>
      <c r="G83" s="32"/>
      <c r="H83" s="32"/>
      <c r="I83" s="32"/>
      <c r="J83" s="32"/>
      <c r="K83" s="32"/>
      <c r="L83" s="32"/>
      <c r="M83" s="32"/>
      <c r="N83" s="32"/>
    </row>
    <row r="84" spans="1:14" ht="15" customHeight="1">
      <c r="A84" s="56"/>
      <c r="B84" s="57"/>
      <c r="C84" s="70"/>
      <c r="D84" s="70"/>
      <c r="E84" s="89"/>
      <c r="F84" s="32"/>
      <c r="G84" s="32"/>
      <c r="H84" s="32"/>
      <c r="I84" s="32"/>
      <c r="J84" s="32"/>
      <c r="K84" s="32"/>
      <c r="L84" s="32"/>
      <c r="M84" s="32"/>
      <c r="N84" s="32"/>
    </row>
    <row r="85" spans="1:14" ht="15" customHeight="1">
      <c r="A85" s="56"/>
      <c r="B85" s="57"/>
      <c r="C85" s="70"/>
      <c r="D85" s="58"/>
      <c r="E85" s="69"/>
      <c r="F85" s="53"/>
      <c r="G85" s="32"/>
      <c r="H85" s="32"/>
      <c r="I85" s="32"/>
      <c r="J85" s="32"/>
      <c r="K85" s="32"/>
      <c r="L85" s="32"/>
      <c r="M85" s="32"/>
      <c r="N85" s="32"/>
    </row>
    <row r="86" spans="1:14" ht="15" customHeight="1">
      <c r="A86" s="56"/>
      <c r="B86" s="57"/>
      <c r="C86" s="70"/>
      <c r="D86" s="70"/>
      <c r="E86" s="86"/>
      <c r="F86" s="32"/>
      <c r="G86" s="32"/>
      <c r="H86" s="32"/>
      <c r="I86" s="32"/>
      <c r="J86" s="32"/>
      <c r="K86" s="32"/>
      <c r="L86" s="32"/>
      <c r="M86" s="32"/>
      <c r="N86" s="32"/>
    </row>
    <row r="87" spans="1:14" ht="15" customHeight="1">
      <c r="A87" s="56"/>
      <c r="B87" s="57"/>
      <c r="C87" s="70"/>
      <c r="D87" s="70"/>
      <c r="E87" s="32"/>
      <c r="F87" s="32"/>
      <c r="G87" s="32"/>
      <c r="H87" s="32"/>
      <c r="I87" s="32"/>
      <c r="J87" s="32"/>
      <c r="K87" s="32"/>
      <c r="L87" s="32"/>
      <c r="M87" s="32"/>
      <c r="N87" s="32"/>
    </row>
    <row r="88" spans="1:14" ht="15" customHeight="1">
      <c r="A88" s="56"/>
      <c r="B88" s="57"/>
      <c r="C88" s="70"/>
      <c r="D88" s="70"/>
      <c r="E88" s="32"/>
      <c r="F88" s="32"/>
      <c r="G88" s="32"/>
      <c r="H88" s="32"/>
      <c r="I88" s="32"/>
      <c r="J88" s="32"/>
      <c r="K88" s="32"/>
      <c r="L88" s="32"/>
      <c r="M88" s="32"/>
      <c r="N88" s="32"/>
    </row>
    <row r="89" spans="1:14" ht="15" customHeight="1">
      <c r="A89" s="56"/>
      <c r="B89" s="57"/>
      <c r="C89" s="70"/>
      <c r="D89" s="70"/>
      <c r="E89" s="32"/>
      <c r="F89" s="32"/>
      <c r="G89" s="32"/>
      <c r="H89" s="32"/>
      <c r="I89" s="32"/>
      <c r="J89" s="32"/>
      <c r="K89" s="32"/>
      <c r="L89" s="32"/>
      <c r="M89" s="32"/>
      <c r="N89" s="32"/>
    </row>
    <row r="90" spans="1:14" ht="15" customHeight="1">
      <c r="A90" s="56"/>
      <c r="B90" s="57"/>
      <c r="C90" s="70"/>
      <c r="D90" s="70"/>
      <c r="E90" s="32"/>
      <c r="F90" s="32"/>
      <c r="G90" s="32"/>
      <c r="H90" s="32"/>
      <c r="I90" s="32"/>
      <c r="J90" s="32"/>
      <c r="K90" s="32"/>
      <c r="L90" s="32"/>
      <c r="M90" s="32"/>
      <c r="N90" s="32"/>
    </row>
    <row r="91" spans="1:14" ht="15" customHeight="1">
      <c r="A91" s="56"/>
      <c r="B91" s="57"/>
      <c r="C91" s="70"/>
      <c r="D91" s="70"/>
      <c r="E91" s="32"/>
      <c r="F91" s="32"/>
      <c r="G91" s="32"/>
      <c r="H91" s="32"/>
      <c r="I91" s="32"/>
      <c r="J91" s="32"/>
      <c r="K91" s="32"/>
      <c r="L91" s="32"/>
      <c r="M91" s="32"/>
      <c r="N91" s="32"/>
    </row>
    <row r="92" spans="1:14" ht="15" customHeight="1">
      <c r="A92" s="56"/>
      <c r="B92" s="57"/>
      <c r="C92" s="70"/>
      <c r="D92" s="70"/>
      <c r="E92" s="32"/>
      <c r="F92" s="32"/>
      <c r="G92" s="32"/>
      <c r="H92" s="32"/>
      <c r="I92" s="32"/>
      <c r="J92" s="32"/>
      <c r="K92" s="32"/>
      <c r="L92" s="32"/>
      <c r="M92" s="32"/>
      <c r="N92" s="32"/>
    </row>
    <row r="93" spans="1:14" ht="15" customHeight="1">
      <c r="A93" s="56"/>
      <c r="B93" s="57"/>
      <c r="C93" s="70"/>
      <c r="D93" s="70"/>
      <c r="E93" s="32"/>
      <c r="F93" s="32"/>
      <c r="G93" s="32"/>
      <c r="H93" s="32"/>
      <c r="I93" s="32"/>
      <c r="J93" s="32"/>
      <c r="K93" s="32"/>
      <c r="L93" s="32"/>
      <c r="M93" s="32"/>
      <c r="N93" s="32"/>
    </row>
    <row r="94" spans="1:14" ht="15" customHeight="1">
      <c r="A94" s="56"/>
      <c r="B94" s="57"/>
      <c r="C94" s="70"/>
      <c r="D94" s="70"/>
      <c r="E94" s="32"/>
      <c r="F94" s="32"/>
      <c r="G94" s="32"/>
      <c r="H94" s="32"/>
      <c r="I94" s="32"/>
      <c r="J94" s="32"/>
      <c r="K94" s="32"/>
      <c r="L94" s="32"/>
      <c r="M94" s="32"/>
      <c r="N94" s="32"/>
    </row>
    <row r="95" spans="1:14" ht="15" customHeight="1">
      <c r="A95" s="56"/>
      <c r="B95" s="57"/>
      <c r="C95" s="70"/>
      <c r="D95" s="70"/>
      <c r="E95" s="32"/>
      <c r="F95" s="32"/>
      <c r="G95" s="32"/>
      <c r="H95" s="32"/>
      <c r="I95" s="32"/>
      <c r="J95" s="32"/>
      <c r="K95" s="32"/>
      <c r="L95" s="32"/>
      <c r="M95" s="32"/>
      <c r="N95" s="32"/>
    </row>
    <row r="96" spans="1:14" ht="15" customHeight="1">
      <c r="A96" s="56"/>
      <c r="B96" s="57"/>
      <c r="C96" s="70"/>
      <c r="D96" s="70"/>
      <c r="E96" s="32"/>
      <c r="F96" s="32"/>
      <c r="G96" s="32"/>
      <c r="H96" s="32"/>
      <c r="I96" s="32"/>
      <c r="J96" s="32"/>
      <c r="K96" s="32"/>
      <c r="L96" s="32"/>
      <c r="M96" s="32"/>
      <c r="N96" s="32"/>
    </row>
    <row r="97" spans="1:14" ht="15" customHeight="1">
      <c r="A97" s="56"/>
      <c r="B97" s="57"/>
      <c r="C97" s="70"/>
      <c r="D97" s="70"/>
      <c r="E97" s="32"/>
      <c r="F97" s="32"/>
      <c r="G97" s="32"/>
      <c r="H97" s="32"/>
      <c r="I97" s="32"/>
      <c r="J97" s="32"/>
      <c r="K97" s="32"/>
      <c r="L97" s="32"/>
      <c r="M97" s="32"/>
      <c r="N97" s="32"/>
    </row>
    <row r="98" spans="1:14" ht="15" customHeight="1">
      <c r="A98" s="56"/>
      <c r="B98" s="57"/>
      <c r="C98" s="70"/>
      <c r="D98" s="70"/>
      <c r="E98" s="32"/>
      <c r="F98" s="32"/>
      <c r="G98" s="32"/>
      <c r="H98" s="32"/>
      <c r="I98" s="32"/>
      <c r="J98" s="32"/>
      <c r="K98" s="32"/>
      <c r="L98" s="32"/>
      <c r="M98" s="32"/>
      <c r="N98" s="32"/>
    </row>
    <row r="99" spans="1:14" ht="15" customHeight="1">
      <c r="A99" s="56"/>
      <c r="B99" s="57"/>
      <c r="C99" s="70"/>
      <c r="D99" s="70"/>
      <c r="E99" s="32"/>
      <c r="F99" s="32"/>
      <c r="G99" s="32"/>
      <c r="H99" s="32"/>
      <c r="I99" s="32"/>
      <c r="J99" s="32"/>
      <c r="K99" s="32"/>
      <c r="L99" s="32"/>
      <c r="M99" s="32"/>
      <c r="N99" s="32"/>
    </row>
    <row r="100" spans="1:14" ht="15" customHeight="1">
      <c r="A100" s="56"/>
      <c r="B100" s="57"/>
      <c r="C100" s="70"/>
      <c r="D100" s="70"/>
      <c r="E100" s="32"/>
      <c r="F100" s="32"/>
      <c r="G100" s="32"/>
      <c r="H100" s="32"/>
      <c r="I100" s="32"/>
      <c r="J100" s="32"/>
      <c r="K100" s="32"/>
      <c r="L100" s="32"/>
      <c r="M100" s="32"/>
      <c r="N100" s="32"/>
    </row>
    <row r="101" spans="1:14" ht="15" customHeight="1">
      <c r="A101" s="56"/>
      <c r="B101" s="57"/>
      <c r="C101" s="70"/>
      <c r="D101" s="70"/>
      <c r="E101" s="32"/>
      <c r="F101" s="32"/>
      <c r="G101" s="32"/>
      <c r="H101" s="32"/>
      <c r="I101" s="32"/>
      <c r="J101" s="32"/>
      <c r="K101" s="32"/>
      <c r="L101" s="32"/>
      <c r="M101" s="32"/>
      <c r="N101" s="32"/>
    </row>
    <row r="102" spans="1:14" ht="15" customHeight="1">
      <c r="A102" s="56"/>
      <c r="B102" s="57"/>
      <c r="C102" s="70"/>
      <c r="D102" s="70"/>
      <c r="E102" s="32"/>
      <c r="F102" s="32"/>
      <c r="G102" s="32"/>
      <c r="H102" s="32"/>
      <c r="I102" s="32"/>
      <c r="J102" s="32"/>
      <c r="K102" s="32"/>
      <c r="L102" s="32"/>
      <c r="M102" s="32"/>
      <c r="N102" s="32"/>
    </row>
    <row r="103" spans="1:14" ht="15" customHeight="1">
      <c r="A103" s="56"/>
      <c r="B103" s="57"/>
      <c r="C103" s="70"/>
      <c r="D103" s="70"/>
      <c r="E103" s="32"/>
      <c r="F103" s="32"/>
      <c r="G103" s="32"/>
      <c r="H103" s="32"/>
      <c r="I103" s="32"/>
      <c r="J103" s="32"/>
      <c r="K103" s="32"/>
      <c r="L103" s="32"/>
      <c r="M103" s="32"/>
      <c r="N103" s="32"/>
    </row>
    <row r="104" spans="1:14" ht="15" customHeight="1">
      <c r="A104" s="56"/>
      <c r="B104" s="57"/>
      <c r="C104" s="70"/>
      <c r="D104" s="70"/>
      <c r="E104" s="32"/>
      <c r="F104" s="32"/>
      <c r="G104" s="32"/>
      <c r="H104" s="32"/>
      <c r="I104" s="32"/>
      <c r="J104" s="32"/>
      <c r="K104" s="32"/>
      <c r="L104" s="32"/>
      <c r="M104" s="32"/>
      <c r="N104" s="32"/>
    </row>
    <row r="105" spans="1:14" ht="1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</row>
    <row r="106" spans="1:14" ht="1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</row>
    <row r="107" spans="1:14" ht="1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</row>
    <row r="108" spans="1:14" ht="1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</row>
    <row r="109" spans="1:14" ht="1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</row>
    <row r="110" spans="1:14" ht="1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</row>
    <row r="111" spans="1:14" ht="1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</row>
  </sheetData>
  <conditionalFormatting sqref="M3:N5 L6:N17 L18:L19 N18:N19">
    <cfRule type="cellIs" dxfId="17" priority="1" stopIfTrue="1" operator="greaterThan">
      <formula>0</formula>
    </cfRule>
    <cfRule type="cellIs" dxfId="16" priority="2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04"/>
  <sheetViews>
    <sheetView showGridLines="0" workbookViewId="0"/>
  </sheetViews>
  <sheetFormatPr defaultColWidth="11.125" defaultRowHeight="12.75" customHeight="1"/>
  <cols>
    <col min="1" max="1" width="10.375" style="90" customWidth="1"/>
    <col min="2" max="2" width="50.375" style="90" customWidth="1"/>
    <col min="3" max="3" width="8.375" style="90" customWidth="1"/>
    <col min="4" max="4" width="8" style="90" customWidth="1"/>
    <col min="5" max="5" width="17.125" style="90" customWidth="1"/>
    <col min="6" max="6" width="22.125" style="90" customWidth="1"/>
    <col min="7" max="7" width="17.875" style="90" customWidth="1"/>
    <col min="8" max="8" width="20.875" style="90" customWidth="1"/>
    <col min="9" max="9" width="8.5" style="90" customWidth="1"/>
    <col min="10" max="10" width="7.875" style="90" customWidth="1"/>
    <col min="11" max="11" width="6.625" style="90" customWidth="1"/>
    <col min="12" max="12" width="7.5" style="90" customWidth="1"/>
    <col min="13" max="14" width="5.5" style="90" customWidth="1"/>
    <col min="15" max="15" width="11.125" style="90" customWidth="1"/>
    <col min="16" max="16384" width="11.125" style="90"/>
  </cols>
  <sheetData>
    <row r="1" spans="1:14" ht="15" customHeight="1">
      <c r="A1" s="26"/>
      <c r="B1" s="26"/>
      <c r="C1" s="27">
        <f>SUM(C3:C104)</f>
        <v>0</v>
      </c>
      <c r="D1" s="28" t="s">
        <v>45</v>
      </c>
      <c r="E1" s="27">
        <f>SUM(L6:L19)</f>
        <v>1215</v>
      </c>
      <c r="F1" s="27">
        <f>C1+I25</f>
        <v>0</v>
      </c>
      <c r="G1" s="29">
        <f>F1-E1</f>
        <v>-1215</v>
      </c>
      <c r="H1" s="30" t="s">
        <v>19</v>
      </c>
      <c r="I1" s="31">
        <f>COUNTA(B3:B104)</f>
        <v>0</v>
      </c>
      <c r="J1" s="32"/>
      <c r="K1" s="32"/>
      <c r="L1" s="32"/>
      <c r="M1" s="32"/>
      <c r="N1" s="32"/>
    </row>
    <row r="2" spans="1:14" ht="15.95" customHeight="1">
      <c r="A2" s="33" t="s">
        <v>46</v>
      </c>
      <c r="B2" s="34" t="s">
        <v>47</v>
      </c>
      <c r="C2" s="35" t="s">
        <v>48</v>
      </c>
      <c r="D2" s="36" t="s">
        <v>68</v>
      </c>
      <c r="E2" s="36" t="s">
        <v>50</v>
      </c>
      <c r="F2" s="35" t="s">
        <v>51</v>
      </c>
      <c r="G2" s="37" t="s">
        <v>52</v>
      </c>
      <c r="H2" s="38" t="s">
        <v>16</v>
      </c>
      <c r="I2" s="31">
        <f>SUMIF(G$3:G$72,H2,C$3:C$72)</f>
        <v>0</v>
      </c>
      <c r="J2" s="39">
        <f>TOTAIS!P5</f>
        <v>1000</v>
      </c>
      <c r="K2" s="31">
        <f>TOTAIS!O5</f>
        <v>1500</v>
      </c>
      <c r="L2" s="31">
        <f>K2-I2</f>
        <v>1500</v>
      </c>
      <c r="M2" s="32"/>
      <c r="N2" s="32"/>
    </row>
    <row r="3" spans="1:14" ht="15.95" customHeight="1">
      <c r="A3" s="73"/>
      <c r="B3" s="74"/>
      <c r="C3" s="75"/>
      <c r="D3" s="59"/>
      <c r="E3" s="59"/>
      <c r="F3" s="76"/>
      <c r="G3" s="63"/>
      <c r="H3" s="47" t="s">
        <v>17</v>
      </c>
      <c r="I3" s="31">
        <f>SUMIF(G$3:G$72,H3,C$3:C$72)</f>
        <v>0</v>
      </c>
      <c r="J3" s="32"/>
      <c r="K3" s="32"/>
      <c r="L3" s="32"/>
      <c r="M3" s="32"/>
      <c r="N3" s="32"/>
    </row>
    <row r="4" spans="1:14" ht="15" customHeight="1">
      <c r="A4" s="56"/>
      <c r="B4" s="57"/>
      <c r="C4" s="58"/>
      <c r="D4" s="59"/>
      <c r="E4" s="77"/>
      <c r="F4" s="62"/>
      <c r="G4" s="63"/>
      <c r="H4" s="53"/>
      <c r="I4" s="32"/>
      <c r="J4" s="30" t="s">
        <v>58</v>
      </c>
      <c r="K4" s="30" t="s">
        <v>59</v>
      </c>
      <c r="L4" s="30" t="s">
        <v>60</v>
      </c>
      <c r="M4" s="32"/>
      <c r="N4" s="32"/>
    </row>
    <row r="5" spans="1:14" ht="15" customHeight="1">
      <c r="A5" s="56"/>
      <c r="B5" s="57"/>
      <c r="C5" s="58"/>
      <c r="D5" s="59"/>
      <c r="E5" s="53"/>
      <c r="F5" s="62"/>
      <c r="G5" s="63"/>
      <c r="H5" s="53"/>
      <c r="I5" s="32"/>
      <c r="J5" s="32"/>
      <c r="K5" s="32"/>
      <c r="L5" s="32"/>
      <c r="M5" s="32"/>
      <c r="N5" s="32"/>
    </row>
    <row r="6" spans="1:14" ht="15" customHeight="1">
      <c r="A6" s="56"/>
      <c r="B6" s="57"/>
      <c r="C6" s="70"/>
      <c r="D6" s="78"/>
      <c r="E6" s="32"/>
      <c r="F6" s="32"/>
      <c r="G6" s="66"/>
      <c r="H6" s="30" t="str">
        <f>TOTAIS!$A10</f>
        <v>Renda</v>
      </c>
      <c r="I6" s="31">
        <f t="shared" ref="I6:I19" si="0">-SUMIF(G$3:G$104,H6,C$3:C$104)</f>
        <v>0</v>
      </c>
      <c r="J6" s="39">
        <f>TOTAIS!P10</f>
        <v>300</v>
      </c>
      <c r="K6" s="31">
        <f>TOTAIS!O10</f>
        <v>300</v>
      </c>
      <c r="L6" s="31">
        <f t="shared" ref="L6:L19" si="1">IF(K6-I6&lt;0,0,K6-I6)</f>
        <v>300</v>
      </c>
      <c r="M6" s="31">
        <v>0</v>
      </c>
      <c r="N6" s="31">
        <f t="shared" ref="N6:N19" si="2">IF(I6&lt;0,K6,IF(L6&lt;0,0,M6*L6))</f>
        <v>0</v>
      </c>
    </row>
    <row r="7" spans="1:14" ht="15" customHeight="1">
      <c r="A7" s="56"/>
      <c r="B7" s="57"/>
      <c r="C7" s="58"/>
      <c r="D7" s="59"/>
      <c r="E7" s="53"/>
      <c r="F7" s="32"/>
      <c r="G7" s="60"/>
      <c r="H7" s="30" t="str">
        <f>TOTAIS!$A11</f>
        <v>Comida</v>
      </c>
      <c r="I7" s="31">
        <f t="shared" si="0"/>
        <v>0</v>
      </c>
      <c r="J7" s="39">
        <f>TOTAIS!P11</f>
        <v>200</v>
      </c>
      <c r="K7" s="31">
        <f>TOTAIS!O11</f>
        <v>400</v>
      </c>
      <c r="L7" s="31">
        <f t="shared" si="1"/>
        <v>400</v>
      </c>
      <c r="M7" s="31">
        <v>1</v>
      </c>
      <c r="N7" s="31">
        <f t="shared" si="2"/>
        <v>400</v>
      </c>
    </row>
    <row r="8" spans="1:14" ht="15" customHeight="1">
      <c r="A8" s="56"/>
      <c r="B8" s="57"/>
      <c r="C8" s="70"/>
      <c r="D8" s="78"/>
      <c r="E8" s="32"/>
      <c r="F8" s="32"/>
      <c r="G8" s="60"/>
      <c r="H8" s="30" t="str">
        <f>TOTAIS!$A12</f>
        <v>Portagens</v>
      </c>
      <c r="I8" s="31">
        <f t="shared" si="0"/>
        <v>0</v>
      </c>
      <c r="J8" s="39">
        <f>TOTAIS!P12</f>
        <v>0</v>
      </c>
      <c r="K8" s="31">
        <f>TOTAIS!O12</f>
        <v>50</v>
      </c>
      <c r="L8" s="31">
        <f t="shared" si="1"/>
        <v>50</v>
      </c>
      <c r="M8" s="31">
        <v>1</v>
      </c>
      <c r="N8" s="31">
        <f t="shared" si="2"/>
        <v>50</v>
      </c>
    </row>
    <row r="9" spans="1:14" ht="15" customHeight="1">
      <c r="A9" s="56"/>
      <c r="B9" s="57"/>
      <c r="C9" s="58"/>
      <c r="D9" s="59"/>
      <c r="E9" s="53"/>
      <c r="F9" s="32"/>
      <c r="G9" s="60"/>
      <c r="H9" s="30" t="str">
        <f>TOTAIS!$A13</f>
        <v>Contas</v>
      </c>
      <c r="I9" s="31">
        <f t="shared" si="0"/>
        <v>0</v>
      </c>
      <c r="J9" s="39">
        <f>TOTAIS!P13</f>
        <v>0</v>
      </c>
      <c r="K9" s="31">
        <f>TOTAIS!O13</f>
        <v>50</v>
      </c>
      <c r="L9" s="31">
        <f t="shared" si="1"/>
        <v>50</v>
      </c>
      <c r="M9" s="31">
        <v>1</v>
      </c>
      <c r="N9" s="31">
        <f t="shared" si="2"/>
        <v>50</v>
      </c>
    </row>
    <row r="10" spans="1:14" ht="15" customHeight="1">
      <c r="A10" s="56"/>
      <c r="B10" s="57"/>
      <c r="C10" s="58"/>
      <c r="D10" s="59"/>
      <c r="E10" s="53"/>
      <c r="F10" s="32"/>
      <c r="G10" s="60"/>
      <c r="H10" s="30" t="str">
        <f>TOTAIS!$A14</f>
        <v>Diesel</v>
      </c>
      <c r="I10" s="31">
        <f t="shared" si="0"/>
        <v>0</v>
      </c>
      <c r="J10" s="39">
        <f>TOTAIS!P14</f>
        <v>35</v>
      </c>
      <c r="K10" s="31">
        <f>TOTAIS!O14</f>
        <v>100</v>
      </c>
      <c r="L10" s="31">
        <f t="shared" si="1"/>
        <v>100</v>
      </c>
      <c r="M10" s="31">
        <v>1</v>
      </c>
      <c r="N10" s="31">
        <f t="shared" si="2"/>
        <v>100</v>
      </c>
    </row>
    <row r="11" spans="1:14" ht="15" customHeight="1">
      <c r="A11" s="56"/>
      <c r="B11" s="57"/>
      <c r="C11" s="58"/>
      <c r="D11" s="59"/>
      <c r="E11" s="53"/>
      <c r="F11" s="32"/>
      <c r="G11" s="60"/>
      <c r="H11" s="30" t="str">
        <f>TOTAIS!$A15</f>
        <v>Serviços</v>
      </c>
      <c r="I11" s="31">
        <f t="shared" si="0"/>
        <v>0</v>
      </c>
      <c r="J11" s="39">
        <f>TOTAIS!P15</f>
        <v>0</v>
      </c>
      <c r="K11" s="31">
        <f>TOTAIS!O15</f>
        <v>50</v>
      </c>
      <c r="L11" s="31">
        <f t="shared" si="1"/>
        <v>50</v>
      </c>
      <c r="M11" s="31">
        <v>0</v>
      </c>
      <c r="N11" s="31">
        <f t="shared" si="2"/>
        <v>0</v>
      </c>
    </row>
    <row r="12" spans="1:14" ht="15" customHeight="1">
      <c r="A12" s="56"/>
      <c r="B12" s="57"/>
      <c r="C12" s="58"/>
      <c r="D12" s="59"/>
      <c r="E12" s="53"/>
      <c r="F12" s="32"/>
      <c r="G12" s="60"/>
      <c r="H12" s="30" t="str">
        <f>TOTAIS!$A16</f>
        <v>UBER Transporte</v>
      </c>
      <c r="I12" s="31">
        <f t="shared" si="0"/>
        <v>0</v>
      </c>
      <c r="J12" s="39">
        <f>TOTAIS!P16</f>
        <v>0</v>
      </c>
      <c r="K12" s="31">
        <f>TOTAIS!O16</f>
        <v>10</v>
      </c>
      <c r="L12" s="31">
        <f t="shared" si="1"/>
        <v>10</v>
      </c>
      <c r="M12" s="31">
        <v>0</v>
      </c>
      <c r="N12" s="31">
        <f t="shared" si="2"/>
        <v>0</v>
      </c>
    </row>
    <row r="13" spans="1:14" ht="15" customHeight="1">
      <c r="A13" s="56"/>
      <c r="B13" s="57"/>
      <c r="C13" s="58"/>
      <c r="D13" s="59"/>
      <c r="E13" s="53"/>
      <c r="F13" s="32"/>
      <c r="G13" s="61"/>
      <c r="H13" s="30" t="str">
        <f>TOTAIS!$A17</f>
        <v>GLOVO</v>
      </c>
      <c r="I13" s="31">
        <f t="shared" si="0"/>
        <v>0</v>
      </c>
      <c r="J13" s="39">
        <f>TOTAIS!P17</f>
        <v>0</v>
      </c>
      <c r="K13" s="31">
        <f>TOTAIS!O17</f>
        <v>50</v>
      </c>
      <c r="L13" s="31">
        <f t="shared" si="1"/>
        <v>50</v>
      </c>
      <c r="M13" s="31">
        <v>0</v>
      </c>
      <c r="N13" s="31">
        <f t="shared" si="2"/>
        <v>0</v>
      </c>
    </row>
    <row r="14" spans="1:14" ht="15" customHeight="1">
      <c r="A14" s="56"/>
      <c r="B14" s="57"/>
      <c r="C14" s="58"/>
      <c r="D14" s="59"/>
      <c r="E14" s="53"/>
      <c r="F14" s="62"/>
      <c r="G14" s="63"/>
      <c r="H14" s="47" t="str">
        <f>TOTAIS!$A18</f>
        <v>Levantamento</v>
      </c>
      <c r="I14" s="31">
        <f t="shared" si="0"/>
        <v>0</v>
      </c>
      <c r="J14" s="39">
        <f>TOTAIS!P18</f>
        <v>0</v>
      </c>
      <c r="K14" s="31">
        <f>TOTAIS!O18</f>
        <v>10</v>
      </c>
      <c r="L14" s="31">
        <f t="shared" si="1"/>
        <v>10</v>
      </c>
      <c r="M14" s="31">
        <v>1</v>
      </c>
      <c r="N14" s="31">
        <f t="shared" si="2"/>
        <v>10</v>
      </c>
    </row>
    <row r="15" spans="1:14" ht="15" customHeight="1">
      <c r="A15" s="56"/>
      <c r="B15" s="57"/>
      <c r="C15" s="58"/>
      <c r="D15" s="59"/>
      <c r="E15" s="53"/>
      <c r="F15" s="32"/>
      <c r="G15" s="64"/>
      <c r="H15" s="30" t="str">
        <f>TOTAIS!$A19</f>
        <v>Empregada</v>
      </c>
      <c r="I15" s="31">
        <f t="shared" si="0"/>
        <v>0</v>
      </c>
      <c r="J15" s="39">
        <f>TOTAIS!P19</f>
        <v>30</v>
      </c>
      <c r="K15" s="31">
        <f>TOTAIS!O19</f>
        <v>30</v>
      </c>
      <c r="L15" s="31">
        <f t="shared" si="1"/>
        <v>30</v>
      </c>
      <c r="M15" s="31">
        <v>1</v>
      </c>
      <c r="N15" s="31">
        <f t="shared" si="2"/>
        <v>30</v>
      </c>
    </row>
    <row r="16" spans="1:14" ht="15" customHeight="1">
      <c r="A16" s="56"/>
      <c r="B16" s="57"/>
      <c r="C16" s="58"/>
      <c r="D16" s="59"/>
      <c r="E16" s="53"/>
      <c r="F16" s="62"/>
      <c r="G16" s="63"/>
      <c r="H16" s="47" t="str">
        <f>TOTAIS!$A20</f>
        <v>Outros</v>
      </c>
      <c r="I16" s="31">
        <f t="shared" si="0"/>
        <v>0</v>
      </c>
      <c r="J16" s="39">
        <f>TOTAIS!P20</f>
        <v>0</v>
      </c>
      <c r="K16" s="31">
        <f>TOTAIS!O20</f>
        <v>30</v>
      </c>
      <c r="L16" s="31">
        <f t="shared" si="1"/>
        <v>30</v>
      </c>
      <c r="M16" s="31">
        <v>0</v>
      </c>
      <c r="N16" s="31">
        <f t="shared" si="2"/>
        <v>0</v>
      </c>
    </row>
    <row r="17" spans="1:14" ht="15" customHeight="1">
      <c r="A17" s="56"/>
      <c r="B17" s="57"/>
      <c r="C17" s="58"/>
      <c r="D17" s="59"/>
      <c r="E17" s="53"/>
      <c r="F17" s="62"/>
      <c r="G17" s="63"/>
      <c r="H17" s="47" t="str">
        <f>TOTAIS!$A21</f>
        <v>Saude</v>
      </c>
      <c r="I17" s="31">
        <f t="shared" si="0"/>
        <v>0</v>
      </c>
      <c r="J17" s="39">
        <f>TOTAIS!P21</f>
        <v>0</v>
      </c>
      <c r="K17" s="31">
        <f>TOTAIS!O21</f>
        <v>30</v>
      </c>
      <c r="L17" s="31">
        <f t="shared" si="1"/>
        <v>30</v>
      </c>
      <c r="M17" s="31">
        <v>1</v>
      </c>
      <c r="N17" s="31">
        <f t="shared" si="2"/>
        <v>30</v>
      </c>
    </row>
    <row r="18" spans="1:14" ht="15" customHeight="1">
      <c r="A18" s="56"/>
      <c r="B18" s="57"/>
      <c r="C18" s="58"/>
      <c r="D18" s="59"/>
      <c r="E18" s="53"/>
      <c r="F18" s="62"/>
      <c r="G18" s="63"/>
      <c r="H18" s="47" t="str">
        <f>TOTAIS!$A22</f>
        <v>Alice</v>
      </c>
      <c r="I18" s="31">
        <f t="shared" si="0"/>
        <v>0</v>
      </c>
      <c r="J18" s="39">
        <f>TOTAIS!P22</f>
        <v>0</v>
      </c>
      <c r="K18" s="31">
        <f>TOTAIS!O22</f>
        <v>80</v>
      </c>
      <c r="L18" s="31">
        <f t="shared" si="1"/>
        <v>80</v>
      </c>
      <c r="M18" s="31">
        <v>1</v>
      </c>
      <c r="N18" s="31">
        <f t="shared" si="2"/>
        <v>80</v>
      </c>
    </row>
    <row r="19" spans="1:14" ht="15" customHeight="1">
      <c r="A19" s="56"/>
      <c r="B19" s="57"/>
      <c r="C19" s="58"/>
      <c r="D19" s="59"/>
      <c r="E19" s="53"/>
      <c r="F19" s="62"/>
      <c r="G19" s="63"/>
      <c r="H19" s="47" t="str">
        <f>TOTAIS!$A23</f>
        <v>Mensalidades</v>
      </c>
      <c r="I19" s="31">
        <f t="shared" si="0"/>
        <v>0</v>
      </c>
      <c r="J19" s="39">
        <f>TOTAIS!P23</f>
        <v>0</v>
      </c>
      <c r="K19" s="31">
        <f>TOTAIS!O23</f>
        <v>25</v>
      </c>
      <c r="L19" s="31">
        <f t="shared" si="1"/>
        <v>25</v>
      </c>
      <c r="M19" s="31">
        <v>1</v>
      </c>
      <c r="N19" s="31">
        <f t="shared" si="2"/>
        <v>25</v>
      </c>
    </row>
    <row r="20" spans="1:14" ht="15" customHeight="1">
      <c r="A20" s="56"/>
      <c r="B20" s="57"/>
      <c r="C20" s="58"/>
      <c r="D20" s="59"/>
      <c r="E20" s="53"/>
      <c r="F20" s="62"/>
      <c r="G20" s="63"/>
      <c r="H20" s="53"/>
      <c r="I20" s="32"/>
      <c r="J20" s="32"/>
      <c r="K20" s="32"/>
      <c r="L20" s="32"/>
      <c r="M20" s="32"/>
      <c r="N20" s="32"/>
    </row>
    <row r="21" spans="1:14" ht="15" customHeight="1">
      <c r="A21" s="56"/>
      <c r="B21" s="57"/>
      <c r="C21" s="58"/>
      <c r="D21" s="59"/>
      <c r="E21" s="53"/>
      <c r="F21" s="62"/>
      <c r="G21" s="63"/>
      <c r="H21" s="47" t="s">
        <v>35</v>
      </c>
      <c r="I21" s="31">
        <f>-SUMIF(G$3:G$104,H21,C$3:C$104)</f>
        <v>0</v>
      </c>
      <c r="J21" s="32"/>
      <c r="K21" s="32"/>
      <c r="L21" s="32"/>
      <c r="M21" s="32"/>
      <c r="N21" s="32"/>
    </row>
    <row r="22" spans="1:14" ht="15" customHeight="1">
      <c r="A22" s="56"/>
      <c r="B22" s="57"/>
      <c r="C22" s="58"/>
      <c r="D22" s="59"/>
      <c r="E22" s="53"/>
      <c r="F22" s="62"/>
      <c r="G22" s="63"/>
      <c r="H22" s="47" t="s">
        <v>36</v>
      </c>
      <c r="I22" s="31">
        <f>-SUMIF(G$3:G$104,H22,C$3:C$104)</f>
        <v>0</v>
      </c>
      <c r="J22" s="32"/>
      <c r="K22" s="32"/>
      <c r="L22" s="32"/>
      <c r="M22" s="65"/>
      <c r="N22" s="65"/>
    </row>
    <row r="23" spans="1:14" ht="15" customHeight="1">
      <c r="A23" s="56"/>
      <c r="B23" s="57"/>
      <c r="C23" s="58"/>
      <c r="D23" s="59"/>
      <c r="E23" s="53"/>
      <c r="F23" s="62"/>
      <c r="G23" s="63"/>
      <c r="H23" s="53"/>
      <c r="I23" s="32"/>
      <c r="J23" s="32"/>
      <c r="K23" s="32"/>
      <c r="L23" s="32"/>
      <c r="M23" s="32"/>
      <c r="N23" s="32"/>
    </row>
    <row r="24" spans="1:14" ht="15" customHeight="1">
      <c r="A24" s="56"/>
      <c r="B24" s="57"/>
      <c r="C24" s="58"/>
      <c r="D24" s="59"/>
      <c r="E24" s="53"/>
      <c r="F24" s="62"/>
      <c r="G24" s="63"/>
      <c r="H24" s="53"/>
      <c r="I24" s="32"/>
      <c r="J24" s="32"/>
      <c r="K24" s="32"/>
      <c r="L24" s="32"/>
      <c r="M24" s="32"/>
      <c r="N24" s="32"/>
    </row>
    <row r="25" spans="1:14" ht="15" customHeight="1">
      <c r="A25" s="56"/>
      <c r="B25" s="57"/>
      <c r="C25" s="58"/>
      <c r="D25" s="59"/>
      <c r="E25" s="53"/>
      <c r="F25" s="62"/>
      <c r="G25" s="63"/>
      <c r="H25" s="47" t="s">
        <v>38</v>
      </c>
      <c r="I25" s="31">
        <f>-SUMIF(G$3:G$104,H25,C$3:C$104)</f>
        <v>0</v>
      </c>
      <c r="J25" s="32"/>
      <c r="K25" s="32"/>
      <c r="L25" s="31">
        <f>-N25+I25</f>
        <v>-775</v>
      </c>
      <c r="M25" s="32"/>
      <c r="N25" s="31">
        <f>SUM(N6:N19)</f>
        <v>775</v>
      </c>
    </row>
    <row r="26" spans="1:14" ht="15" customHeight="1">
      <c r="A26" s="56"/>
      <c r="B26" s="57"/>
      <c r="C26" s="58"/>
      <c r="D26" s="59"/>
      <c r="E26" s="53"/>
      <c r="F26" s="32"/>
      <c r="G26" s="66"/>
      <c r="H26" s="30" t="s">
        <v>39</v>
      </c>
      <c r="I26" s="31">
        <f>-SUMIF(G$3:G$104,H26,C$3:C$104)</f>
        <v>0</v>
      </c>
      <c r="J26" s="32"/>
      <c r="K26" s="32"/>
      <c r="L26" s="32"/>
      <c r="M26" s="32"/>
      <c r="N26" s="32"/>
    </row>
    <row r="27" spans="1:14" ht="15" customHeight="1">
      <c r="A27" s="56"/>
      <c r="B27" s="57"/>
      <c r="C27" s="58"/>
      <c r="D27" s="59"/>
      <c r="E27" s="53"/>
      <c r="F27" s="32"/>
      <c r="G27" s="60"/>
      <c r="H27" s="30" t="s">
        <v>40</v>
      </c>
      <c r="I27" s="31">
        <f>SUMIF(G$3:G$95,H27,C$3:C$95)</f>
        <v>0</v>
      </c>
      <c r="J27" s="32"/>
      <c r="K27" s="31">
        <f>TOTAIS!O42</f>
        <v>0</v>
      </c>
      <c r="L27" s="32"/>
      <c r="M27" s="32"/>
      <c r="N27" s="32"/>
    </row>
    <row r="28" spans="1:14" ht="15" customHeight="1">
      <c r="A28" s="56"/>
      <c r="B28" s="57"/>
      <c r="C28" s="58"/>
      <c r="D28" s="59"/>
      <c r="E28" s="53"/>
      <c r="F28" s="32"/>
      <c r="G28" s="61"/>
      <c r="H28" s="30" t="s">
        <v>41</v>
      </c>
      <c r="I28" s="31">
        <f>SUMIF(G$3:G$95,H28,C$3:C$95)</f>
        <v>0</v>
      </c>
      <c r="J28" s="32"/>
      <c r="K28" s="31">
        <f>TOTAIS!O43</f>
        <v>0</v>
      </c>
      <c r="L28" s="32"/>
      <c r="M28" s="32"/>
      <c r="N28" s="32"/>
    </row>
    <row r="29" spans="1:14" ht="15" customHeight="1">
      <c r="A29" s="56"/>
      <c r="B29" s="57"/>
      <c r="C29" s="58"/>
      <c r="D29" s="59"/>
      <c r="E29" s="53"/>
      <c r="F29" s="62"/>
      <c r="G29" s="63"/>
      <c r="H29" s="47" t="s">
        <v>67</v>
      </c>
      <c r="I29" s="31">
        <f>I27+I28</f>
        <v>0</v>
      </c>
      <c r="J29" s="31">
        <f>J27+J28</f>
        <v>0</v>
      </c>
      <c r="K29" s="31">
        <f>TOTAIS!O45</f>
        <v>0</v>
      </c>
      <c r="L29" s="32"/>
      <c r="M29" s="32"/>
      <c r="N29" s="32"/>
    </row>
    <row r="30" spans="1:14" ht="15" customHeight="1">
      <c r="A30" s="56"/>
      <c r="B30" s="57"/>
      <c r="C30" s="58"/>
      <c r="D30" s="59"/>
      <c r="E30" s="53"/>
      <c r="F30" s="62"/>
      <c r="G30" s="63"/>
      <c r="H30" s="53"/>
      <c r="I30" s="32"/>
      <c r="J30" s="32"/>
      <c r="K30" s="65"/>
      <c r="L30" s="32"/>
      <c r="M30" s="32"/>
      <c r="N30" s="32"/>
    </row>
    <row r="31" spans="1:14" ht="15" customHeight="1">
      <c r="A31" s="56"/>
      <c r="B31" s="57"/>
      <c r="C31" s="58"/>
      <c r="D31" s="59"/>
      <c r="E31" s="53"/>
      <c r="F31" s="62"/>
      <c r="G31" s="63"/>
      <c r="H31" s="53"/>
      <c r="I31" s="32"/>
      <c r="J31" s="32"/>
      <c r="K31" s="67"/>
      <c r="L31" s="32"/>
      <c r="M31" s="32"/>
      <c r="N31" s="32"/>
    </row>
    <row r="32" spans="1:14" ht="15" customHeight="1">
      <c r="A32" s="56"/>
      <c r="B32" s="57"/>
      <c r="C32" s="58"/>
      <c r="D32" s="59"/>
      <c r="E32" s="53"/>
      <c r="F32" s="62"/>
      <c r="G32" s="63"/>
      <c r="H32" s="53"/>
      <c r="I32" s="32"/>
      <c r="J32" s="32"/>
      <c r="K32" s="67"/>
      <c r="L32" s="32"/>
      <c r="M32" s="32"/>
      <c r="N32" s="32"/>
    </row>
    <row r="33" spans="1:14" ht="15" customHeight="1">
      <c r="A33" s="56"/>
      <c r="B33" s="57"/>
      <c r="C33" s="58"/>
      <c r="D33" s="59"/>
      <c r="E33" s="53"/>
      <c r="F33" s="62"/>
      <c r="G33" s="63"/>
      <c r="H33" s="53"/>
      <c r="I33" s="32"/>
      <c r="J33" s="32"/>
      <c r="K33" s="67"/>
      <c r="L33" s="32"/>
      <c r="M33" s="32"/>
      <c r="N33" s="32"/>
    </row>
    <row r="34" spans="1:14" ht="15" customHeight="1">
      <c r="A34" s="56"/>
      <c r="B34" s="57"/>
      <c r="C34" s="58"/>
      <c r="D34" s="59"/>
      <c r="E34" s="53"/>
      <c r="F34" s="62"/>
      <c r="G34" s="63"/>
      <c r="H34" s="53"/>
      <c r="I34" s="32"/>
      <c r="J34" s="32"/>
      <c r="K34" s="67"/>
      <c r="L34" s="32"/>
      <c r="M34" s="32"/>
      <c r="N34" s="32"/>
    </row>
    <row r="35" spans="1:14" ht="15" customHeight="1">
      <c r="A35" s="56"/>
      <c r="B35" s="57"/>
      <c r="C35" s="58"/>
      <c r="D35" s="59"/>
      <c r="E35" s="53"/>
      <c r="F35" s="62"/>
      <c r="G35" s="63"/>
      <c r="H35" s="53"/>
      <c r="I35" s="32"/>
      <c r="J35" s="32"/>
      <c r="K35" s="32"/>
      <c r="L35" s="32"/>
      <c r="M35" s="32"/>
      <c r="N35" s="32"/>
    </row>
    <row r="36" spans="1:14" ht="15" customHeight="1">
      <c r="A36" s="56"/>
      <c r="B36" s="57"/>
      <c r="C36" s="58"/>
      <c r="D36" s="59"/>
      <c r="E36" s="53"/>
      <c r="F36" s="62"/>
      <c r="G36" s="63"/>
      <c r="H36" s="53"/>
      <c r="I36" s="32"/>
      <c r="J36" s="32"/>
      <c r="K36" s="32"/>
      <c r="L36" s="32"/>
      <c r="M36" s="32"/>
      <c r="N36" s="32"/>
    </row>
    <row r="37" spans="1:14" ht="15" customHeight="1">
      <c r="A37" s="56"/>
      <c r="B37" s="57"/>
      <c r="C37" s="58"/>
      <c r="D37" s="59"/>
      <c r="E37" s="53"/>
      <c r="F37" s="62"/>
      <c r="G37" s="63"/>
      <c r="H37" s="53"/>
      <c r="I37" s="32"/>
      <c r="J37" s="32"/>
      <c r="K37" s="32"/>
      <c r="L37" s="32"/>
      <c r="M37" s="32"/>
      <c r="N37" s="32"/>
    </row>
    <row r="38" spans="1:14" ht="15" customHeight="1">
      <c r="A38" s="56"/>
      <c r="B38" s="57"/>
      <c r="C38" s="58"/>
      <c r="D38" s="59"/>
      <c r="E38" s="53"/>
      <c r="F38" s="62"/>
      <c r="G38" s="63"/>
      <c r="H38" s="53"/>
      <c r="I38" s="32"/>
      <c r="J38" s="32"/>
      <c r="K38" s="32"/>
      <c r="L38" s="32"/>
      <c r="M38" s="32"/>
      <c r="N38" s="32"/>
    </row>
    <row r="39" spans="1:14" ht="15" customHeight="1">
      <c r="A39" s="56"/>
      <c r="B39" s="57"/>
      <c r="C39" s="58"/>
      <c r="D39" s="59"/>
      <c r="E39" s="53"/>
      <c r="F39" s="62"/>
      <c r="G39" s="63"/>
      <c r="H39" s="53"/>
      <c r="I39" s="32"/>
      <c r="J39" s="32"/>
      <c r="K39" s="32"/>
      <c r="L39" s="32"/>
      <c r="M39" s="32"/>
      <c r="N39" s="32"/>
    </row>
    <row r="40" spans="1:14" ht="15" customHeight="1">
      <c r="A40" s="56"/>
      <c r="B40" s="57"/>
      <c r="C40" s="58"/>
      <c r="D40" s="59"/>
      <c r="E40" s="53"/>
      <c r="F40" s="62"/>
      <c r="G40" s="63"/>
      <c r="H40" s="53"/>
      <c r="I40" s="32"/>
      <c r="J40" s="32"/>
      <c r="K40" s="32"/>
      <c r="L40" s="32"/>
      <c r="M40" s="32"/>
      <c r="N40" s="32"/>
    </row>
    <row r="41" spans="1:14" ht="15" customHeight="1">
      <c r="A41" s="56"/>
      <c r="B41" s="57"/>
      <c r="C41" s="58"/>
      <c r="D41" s="59"/>
      <c r="E41" s="53"/>
      <c r="F41" s="62"/>
      <c r="G41" s="63"/>
      <c r="H41" s="53"/>
      <c r="I41" s="32"/>
      <c r="J41" s="32"/>
      <c r="K41" s="32"/>
      <c r="L41" s="32"/>
      <c r="M41" s="32"/>
      <c r="N41" s="32"/>
    </row>
    <row r="42" spans="1:14" ht="15" customHeight="1">
      <c r="A42" s="56"/>
      <c r="B42" s="57"/>
      <c r="C42" s="58"/>
      <c r="D42" s="59"/>
      <c r="E42" s="53"/>
      <c r="F42" s="62"/>
      <c r="G42" s="63"/>
      <c r="H42" s="68"/>
      <c r="I42" s="32"/>
      <c r="J42" s="32"/>
      <c r="K42" s="32"/>
      <c r="L42" s="32"/>
      <c r="M42" s="32"/>
      <c r="N42" s="32"/>
    </row>
    <row r="43" spans="1:14" ht="15" customHeight="1">
      <c r="A43" s="56"/>
      <c r="B43" s="57"/>
      <c r="C43" s="58"/>
      <c r="D43" s="59"/>
      <c r="E43" s="53"/>
      <c r="F43" s="62"/>
      <c r="G43" s="63"/>
      <c r="H43" s="68"/>
      <c r="I43" s="32"/>
      <c r="J43" s="32"/>
      <c r="K43" s="32"/>
      <c r="L43" s="32"/>
      <c r="M43" s="32"/>
      <c r="N43" s="32"/>
    </row>
    <row r="44" spans="1:14" ht="15" customHeight="1">
      <c r="A44" s="56"/>
      <c r="B44" s="57"/>
      <c r="C44" s="58"/>
      <c r="D44" s="59"/>
      <c r="E44" s="53"/>
      <c r="F44" s="32"/>
      <c r="G44" s="66"/>
      <c r="H44" s="65"/>
      <c r="I44" s="32"/>
      <c r="J44" s="32"/>
      <c r="K44" s="32"/>
      <c r="L44" s="32"/>
      <c r="M44" s="32"/>
      <c r="N44" s="32"/>
    </row>
    <row r="45" spans="1:14" ht="15" customHeight="1">
      <c r="A45" s="56"/>
      <c r="B45" s="57"/>
      <c r="C45" s="58"/>
      <c r="D45" s="59"/>
      <c r="E45" s="53"/>
      <c r="F45" s="32"/>
      <c r="G45" s="60"/>
      <c r="H45" s="65"/>
      <c r="I45" s="32"/>
      <c r="J45" s="32"/>
      <c r="K45" s="32"/>
      <c r="L45" s="32"/>
      <c r="M45" s="32"/>
      <c r="N45" s="32"/>
    </row>
    <row r="46" spans="1:14" ht="15" customHeight="1">
      <c r="A46" s="56"/>
      <c r="B46" s="57"/>
      <c r="C46" s="58"/>
      <c r="D46" s="59"/>
      <c r="E46" s="53"/>
      <c r="F46" s="32"/>
      <c r="G46" s="60"/>
      <c r="H46" s="65"/>
      <c r="I46" s="32"/>
      <c r="J46" s="32"/>
      <c r="K46" s="32"/>
      <c r="L46" s="32"/>
      <c r="M46" s="32"/>
      <c r="N46" s="32"/>
    </row>
    <row r="47" spans="1:14" ht="15" customHeight="1">
      <c r="A47" s="56"/>
      <c r="B47" s="57"/>
      <c r="C47" s="58"/>
      <c r="D47" s="59"/>
      <c r="E47" s="53"/>
      <c r="F47" s="32"/>
      <c r="G47" s="60"/>
      <c r="H47" s="65"/>
      <c r="I47" s="32"/>
      <c r="J47" s="32"/>
      <c r="K47" s="32"/>
      <c r="L47" s="32"/>
      <c r="M47" s="32"/>
      <c r="N47" s="32"/>
    </row>
    <row r="48" spans="1:14" ht="15" customHeight="1">
      <c r="A48" s="56"/>
      <c r="B48" s="57"/>
      <c r="C48" s="58"/>
      <c r="D48" s="59"/>
      <c r="E48" s="53"/>
      <c r="F48" s="32"/>
      <c r="G48" s="61"/>
      <c r="H48" s="65"/>
      <c r="I48" s="32"/>
      <c r="J48" s="32"/>
      <c r="K48" s="32"/>
      <c r="L48" s="32"/>
      <c r="M48" s="32"/>
      <c r="N48" s="32"/>
    </row>
    <row r="49" spans="1:14" ht="15" customHeight="1">
      <c r="A49" s="56"/>
      <c r="B49" s="57"/>
      <c r="C49" s="58"/>
      <c r="D49" s="59"/>
      <c r="E49" s="53"/>
      <c r="F49" s="62"/>
      <c r="G49" s="69"/>
      <c r="H49" s="68"/>
      <c r="I49" s="32"/>
      <c r="J49" s="32"/>
      <c r="K49" s="32"/>
      <c r="L49" s="32"/>
      <c r="M49" s="32"/>
      <c r="N49" s="32"/>
    </row>
    <row r="50" spans="1:14" ht="15" customHeight="1">
      <c r="A50" s="56"/>
      <c r="B50" s="57"/>
      <c r="C50" s="58"/>
      <c r="D50" s="59"/>
      <c r="E50" s="53"/>
      <c r="F50" s="62"/>
      <c r="G50" s="69"/>
      <c r="H50" s="68"/>
      <c r="I50" s="32"/>
      <c r="J50" s="32"/>
      <c r="K50" s="32"/>
      <c r="L50" s="32"/>
      <c r="M50" s="32"/>
      <c r="N50" s="32"/>
    </row>
    <row r="51" spans="1:14" ht="15" customHeight="1">
      <c r="A51" s="56"/>
      <c r="B51" s="57"/>
      <c r="C51" s="58"/>
      <c r="D51" s="59"/>
      <c r="E51" s="53"/>
      <c r="F51" s="62"/>
      <c r="G51" s="69"/>
      <c r="H51" s="68"/>
      <c r="I51" s="32"/>
      <c r="J51" s="32"/>
      <c r="K51" s="32"/>
      <c r="L51" s="32"/>
      <c r="M51" s="32"/>
      <c r="N51" s="32"/>
    </row>
    <row r="52" spans="1:14" ht="15" customHeight="1">
      <c r="A52" s="56"/>
      <c r="B52" s="57"/>
      <c r="C52" s="58"/>
      <c r="D52" s="59"/>
      <c r="E52" s="53"/>
      <c r="F52" s="62"/>
      <c r="G52" s="69"/>
      <c r="H52" s="68"/>
      <c r="I52" s="32"/>
      <c r="J52" s="32"/>
      <c r="K52" s="32"/>
      <c r="L52" s="32"/>
      <c r="M52" s="32"/>
      <c r="N52" s="32"/>
    </row>
    <row r="53" spans="1:14" ht="15" customHeight="1">
      <c r="A53" s="56"/>
      <c r="B53" s="57"/>
      <c r="C53" s="58"/>
      <c r="D53" s="59"/>
      <c r="E53" s="53"/>
      <c r="F53" s="62"/>
      <c r="G53" s="69"/>
      <c r="H53" s="68"/>
      <c r="I53" s="32"/>
      <c r="J53" s="32"/>
      <c r="K53" s="32"/>
      <c r="L53" s="32"/>
      <c r="M53" s="32"/>
      <c r="N53" s="32"/>
    </row>
    <row r="54" spans="1:14" ht="15" customHeight="1">
      <c r="A54" s="56"/>
      <c r="B54" s="57"/>
      <c r="C54" s="58"/>
      <c r="D54" s="59"/>
      <c r="E54" s="53"/>
      <c r="F54" s="62"/>
      <c r="G54" s="69"/>
      <c r="H54" s="68"/>
      <c r="I54" s="32"/>
      <c r="J54" s="32"/>
      <c r="K54" s="32"/>
      <c r="L54" s="32"/>
      <c r="M54" s="32"/>
      <c r="N54" s="32"/>
    </row>
    <row r="55" spans="1:14" ht="15" customHeight="1">
      <c r="A55" s="56"/>
      <c r="B55" s="57"/>
      <c r="C55" s="58"/>
      <c r="D55" s="59"/>
      <c r="E55" s="53"/>
      <c r="F55" s="32"/>
      <c r="G55" s="64"/>
      <c r="H55" s="65"/>
      <c r="I55" s="32"/>
      <c r="J55" s="32"/>
      <c r="K55" s="32"/>
      <c r="L55" s="32"/>
      <c r="M55" s="32"/>
      <c r="N55" s="32"/>
    </row>
    <row r="56" spans="1:14" ht="15" customHeight="1">
      <c r="A56" s="56"/>
      <c r="B56" s="57"/>
      <c r="C56" s="58"/>
      <c r="D56" s="59"/>
      <c r="E56" s="53"/>
      <c r="F56" s="62"/>
      <c r="G56" s="69"/>
      <c r="H56" s="68"/>
      <c r="I56" s="32"/>
      <c r="J56" s="32"/>
      <c r="K56" s="32"/>
      <c r="L56" s="32"/>
      <c r="M56" s="32"/>
      <c r="N56" s="32"/>
    </row>
    <row r="57" spans="1:14" ht="15" customHeight="1">
      <c r="A57" s="56"/>
      <c r="B57" s="57"/>
      <c r="C57" s="58"/>
      <c r="D57" s="59"/>
      <c r="E57" s="53"/>
      <c r="F57" s="62"/>
      <c r="G57" s="69"/>
      <c r="H57" s="68"/>
      <c r="I57" s="32"/>
      <c r="J57" s="32"/>
      <c r="K57" s="32"/>
      <c r="L57" s="32"/>
      <c r="M57" s="32"/>
      <c r="N57" s="32"/>
    </row>
    <row r="58" spans="1:14" ht="15" customHeight="1">
      <c r="A58" s="56"/>
      <c r="B58" s="57"/>
      <c r="C58" s="58"/>
      <c r="D58" s="59"/>
      <c r="E58" s="53"/>
      <c r="F58" s="62"/>
      <c r="G58" s="69"/>
      <c r="H58" s="68"/>
      <c r="I58" s="32"/>
      <c r="J58" s="32"/>
      <c r="K58" s="32"/>
      <c r="L58" s="32"/>
      <c r="M58" s="32"/>
      <c r="N58" s="32"/>
    </row>
    <row r="59" spans="1:14" ht="15" customHeight="1">
      <c r="A59" s="56"/>
      <c r="B59" s="57"/>
      <c r="C59" s="58"/>
      <c r="D59" s="59"/>
      <c r="E59" s="53"/>
      <c r="F59" s="62"/>
      <c r="G59" s="69"/>
      <c r="H59" s="68"/>
      <c r="I59" s="32"/>
      <c r="J59" s="32"/>
      <c r="K59" s="32"/>
      <c r="L59" s="32"/>
      <c r="M59" s="32"/>
      <c r="N59" s="32"/>
    </row>
    <row r="60" spans="1:14" ht="15" customHeight="1">
      <c r="A60" s="56"/>
      <c r="B60" s="57"/>
      <c r="C60" s="58"/>
      <c r="D60" s="59"/>
      <c r="E60" s="53"/>
      <c r="F60" s="62"/>
      <c r="G60" s="69"/>
      <c r="H60" s="68"/>
      <c r="I60" s="32"/>
      <c r="J60" s="32"/>
      <c r="K60" s="32"/>
      <c r="L60" s="32"/>
      <c r="M60" s="32"/>
      <c r="N60" s="32"/>
    </row>
    <row r="61" spans="1:14" ht="15" customHeight="1">
      <c r="A61" s="56"/>
      <c r="B61" s="57"/>
      <c r="C61" s="58"/>
      <c r="D61" s="59"/>
      <c r="E61" s="53"/>
      <c r="F61" s="62"/>
      <c r="G61" s="69"/>
      <c r="H61" s="68"/>
      <c r="I61" s="32"/>
      <c r="J61" s="32"/>
      <c r="K61" s="32"/>
      <c r="L61" s="32"/>
      <c r="M61" s="32"/>
      <c r="N61" s="32"/>
    </row>
    <row r="62" spans="1:14" ht="15" customHeight="1">
      <c r="A62" s="56"/>
      <c r="B62" s="57"/>
      <c r="C62" s="58"/>
      <c r="D62" s="59"/>
      <c r="E62" s="53"/>
      <c r="F62" s="32"/>
      <c r="G62" s="66"/>
      <c r="H62" s="65"/>
      <c r="I62" s="32"/>
      <c r="J62" s="32"/>
      <c r="K62" s="32"/>
      <c r="L62" s="32"/>
      <c r="M62" s="32"/>
      <c r="N62" s="32"/>
    </row>
    <row r="63" spans="1:14" ht="15" customHeight="1">
      <c r="A63" s="56"/>
      <c r="B63" s="57"/>
      <c r="C63" s="58"/>
      <c r="D63" s="59"/>
      <c r="E63" s="53"/>
      <c r="F63" s="32"/>
      <c r="G63" s="61"/>
      <c r="H63" s="65"/>
      <c r="I63" s="32"/>
      <c r="J63" s="32"/>
      <c r="K63" s="32"/>
      <c r="L63" s="32"/>
      <c r="M63" s="32"/>
      <c r="N63" s="32"/>
    </row>
    <row r="64" spans="1:14" ht="15" customHeight="1">
      <c r="A64" s="56"/>
      <c r="B64" s="57"/>
      <c r="C64" s="58"/>
      <c r="D64" s="59"/>
      <c r="E64" s="53"/>
      <c r="F64" s="62"/>
      <c r="G64" s="69"/>
      <c r="H64" s="68"/>
      <c r="I64" s="32"/>
      <c r="J64" s="32"/>
      <c r="K64" s="32"/>
      <c r="L64" s="32"/>
      <c r="M64" s="32"/>
      <c r="N64" s="32"/>
    </row>
    <row r="65" spans="1:14" ht="15" customHeight="1">
      <c r="A65" s="56"/>
      <c r="B65" s="57"/>
      <c r="C65" s="70"/>
      <c r="D65" s="71"/>
      <c r="E65" s="79"/>
      <c r="F65" s="32"/>
      <c r="G65" s="66"/>
      <c r="H65" s="32"/>
      <c r="I65" s="32"/>
      <c r="J65" s="32"/>
      <c r="K65" s="32"/>
      <c r="L65" s="32"/>
      <c r="M65" s="32"/>
      <c r="N65" s="32"/>
    </row>
    <row r="66" spans="1:14" ht="15" customHeight="1">
      <c r="A66" s="56"/>
      <c r="B66" s="57"/>
      <c r="C66" s="70"/>
      <c r="D66" s="58"/>
      <c r="E66" s="69"/>
      <c r="F66" s="53"/>
      <c r="G66" s="60"/>
      <c r="H66" s="32"/>
      <c r="I66" s="32"/>
      <c r="J66" s="32"/>
      <c r="K66" s="32"/>
      <c r="L66" s="32"/>
      <c r="M66" s="32"/>
      <c r="N66" s="32"/>
    </row>
    <row r="67" spans="1:14" ht="15" customHeight="1">
      <c r="A67" s="56"/>
      <c r="B67" s="57"/>
      <c r="C67" s="70"/>
      <c r="D67" s="58"/>
      <c r="E67" s="69"/>
      <c r="F67" s="53"/>
      <c r="G67" s="60"/>
      <c r="H67" s="32"/>
      <c r="I67" s="32"/>
      <c r="J67" s="32"/>
      <c r="K67" s="32"/>
      <c r="L67" s="32"/>
      <c r="M67" s="32"/>
      <c r="N67" s="32"/>
    </row>
    <row r="68" spans="1:14" ht="15" customHeight="1">
      <c r="A68" s="56"/>
      <c r="B68" s="57"/>
      <c r="C68" s="70"/>
      <c r="D68" s="58"/>
      <c r="E68" s="69"/>
      <c r="F68" s="53"/>
      <c r="G68" s="60"/>
      <c r="H68" s="32"/>
      <c r="I68" s="32"/>
      <c r="J68" s="32"/>
      <c r="K68" s="32"/>
      <c r="L68" s="32"/>
      <c r="M68" s="32"/>
      <c r="N68" s="32"/>
    </row>
    <row r="69" spans="1:14" ht="15" customHeight="1">
      <c r="A69" s="56"/>
      <c r="B69" s="57"/>
      <c r="C69" s="70"/>
      <c r="D69" s="70"/>
      <c r="E69" s="91"/>
      <c r="F69" s="81"/>
      <c r="G69" s="60"/>
      <c r="H69" s="32"/>
      <c r="I69" s="32"/>
      <c r="J69" s="32"/>
      <c r="K69" s="32"/>
      <c r="L69" s="32"/>
      <c r="M69" s="32"/>
      <c r="N69" s="32"/>
    </row>
    <row r="70" spans="1:14" ht="15" customHeight="1">
      <c r="A70" s="56"/>
      <c r="B70" s="57"/>
      <c r="C70" s="70"/>
      <c r="D70" s="58"/>
      <c r="E70" s="69"/>
      <c r="F70" s="82"/>
      <c r="G70" s="92"/>
      <c r="H70" s="32"/>
      <c r="I70" s="32"/>
      <c r="J70" s="32"/>
      <c r="K70" s="32"/>
      <c r="L70" s="32"/>
      <c r="M70" s="32"/>
      <c r="N70" s="32"/>
    </row>
    <row r="71" spans="1:14" ht="15" customHeight="1">
      <c r="A71" s="56"/>
      <c r="B71" s="57"/>
      <c r="C71" s="70"/>
      <c r="D71" s="58"/>
      <c r="E71" s="69"/>
      <c r="F71" s="93"/>
      <c r="G71" s="69"/>
      <c r="H71" s="53"/>
      <c r="I71" s="32"/>
      <c r="J71" s="32"/>
      <c r="K71" s="32"/>
      <c r="L71" s="32"/>
      <c r="M71" s="32"/>
      <c r="N71" s="32"/>
    </row>
    <row r="72" spans="1:14" ht="15" customHeight="1">
      <c r="A72" s="56"/>
      <c r="B72" s="57"/>
      <c r="C72" s="70"/>
      <c r="D72" s="58"/>
      <c r="E72" s="69"/>
      <c r="F72" s="53"/>
      <c r="G72" s="66"/>
      <c r="H72" s="32"/>
      <c r="I72" s="32"/>
      <c r="J72" s="32"/>
      <c r="K72" s="32"/>
      <c r="L72" s="32"/>
      <c r="M72" s="32"/>
      <c r="N72" s="32"/>
    </row>
    <row r="73" spans="1:14" ht="15" customHeight="1">
      <c r="A73" s="56"/>
      <c r="B73" s="57"/>
      <c r="C73" s="70"/>
      <c r="D73" s="58"/>
      <c r="E73" s="69"/>
      <c r="F73" s="53"/>
      <c r="G73" s="60"/>
      <c r="H73" s="32"/>
      <c r="I73" s="32"/>
      <c r="J73" s="32"/>
      <c r="K73" s="32"/>
      <c r="L73" s="32"/>
      <c r="M73" s="32"/>
      <c r="N73" s="32"/>
    </row>
    <row r="74" spans="1:14" ht="15" customHeight="1">
      <c r="A74" s="56"/>
      <c r="B74" s="57"/>
      <c r="C74" s="70"/>
      <c r="D74" s="58"/>
      <c r="E74" s="69"/>
      <c r="F74" s="53"/>
      <c r="G74" s="61"/>
      <c r="H74" s="32"/>
      <c r="I74" s="32"/>
      <c r="J74" s="32"/>
      <c r="K74" s="32"/>
      <c r="L74" s="32"/>
      <c r="M74" s="32"/>
      <c r="N74" s="32"/>
    </row>
    <row r="75" spans="1:14" ht="15" customHeight="1">
      <c r="A75" s="56"/>
      <c r="B75" s="57"/>
      <c r="C75" s="70"/>
      <c r="D75" s="58"/>
      <c r="E75" s="69"/>
      <c r="F75" s="83"/>
      <c r="G75" s="69"/>
      <c r="H75" s="53"/>
      <c r="I75" s="32"/>
      <c r="J75" s="32"/>
      <c r="K75" s="32"/>
      <c r="L75" s="32"/>
      <c r="M75" s="32"/>
      <c r="N75" s="32"/>
    </row>
    <row r="76" spans="1:14" ht="15" customHeight="1">
      <c r="A76" s="56"/>
      <c r="B76" s="57"/>
      <c r="C76" s="70"/>
      <c r="D76" s="58"/>
      <c r="E76" s="69"/>
      <c r="F76" s="83"/>
      <c r="G76" s="69"/>
      <c r="H76" s="53"/>
      <c r="I76" s="32"/>
      <c r="J76" s="32"/>
      <c r="K76" s="32"/>
      <c r="L76" s="32"/>
      <c r="M76" s="32"/>
      <c r="N76" s="32"/>
    </row>
    <row r="77" spans="1:14" ht="15" customHeight="1">
      <c r="A77" s="56"/>
      <c r="B77" s="57"/>
      <c r="C77" s="70"/>
      <c r="D77" s="70"/>
      <c r="E77" s="89"/>
      <c r="F77" s="62"/>
      <c r="G77" s="69"/>
      <c r="H77" s="53"/>
      <c r="I77" s="32"/>
      <c r="J77" s="32"/>
      <c r="K77" s="32"/>
      <c r="L77" s="32"/>
      <c r="M77" s="32"/>
      <c r="N77" s="32"/>
    </row>
    <row r="78" spans="1:14" ht="15" customHeight="1">
      <c r="A78" s="56"/>
      <c r="B78" s="57"/>
      <c r="C78" s="70"/>
      <c r="D78" s="58"/>
      <c r="E78" s="69"/>
      <c r="F78" s="83"/>
      <c r="G78" s="69"/>
      <c r="H78" s="53"/>
      <c r="I78" s="32"/>
      <c r="J78" s="32"/>
      <c r="K78" s="32"/>
      <c r="L78" s="32"/>
      <c r="M78" s="32"/>
      <c r="N78" s="32"/>
    </row>
    <row r="79" spans="1:14" ht="15" customHeight="1">
      <c r="A79" s="56"/>
      <c r="B79" s="57"/>
      <c r="C79" s="70"/>
      <c r="D79" s="58"/>
      <c r="E79" s="69"/>
      <c r="F79" s="83"/>
      <c r="G79" s="69"/>
      <c r="H79" s="53"/>
      <c r="I79" s="32"/>
      <c r="J79" s="32"/>
      <c r="K79" s="32"/>
      <c r="L79" s="32"/>
      <c r="M79" s="32"/>
      <c r="N79" s="32"/>
    </row>
    <row r="80" spans="1:14" ht="15" customHeight="1">
      <c r="A80" s="56"/>
      <c r="B80" s="57"/>
      <c r="C80" s="70"/>
      <c r="D80" s="58"/>
      <c r="E80" s="69"/>
      <c r="F80" s="53"/>
      <c r="G80" s="86"/>
      <c r="H80" s="32"/>
      <c r="I80" s="32"/>
      <c r="J80" s="32"/>
      <c r="K80" s="32"/>
      <c r="L80" s="32"/>
      <c r="M80" s="32"/>
      <c r="N80" s="32"/>
    </row>
    <row r="81" spans="1:14" ht="15" customHeight="1">
      <c r="A81" s="56"/>
      <c r="B81" s="57"/>
      <c r="C81" s="70"/>
      <c r="D81" s="58"/>
      <c r="E81" s="69"/>
      <c r="F81" s="53"/>
      <c r="G81" s="60"/>
      <c r="H81" s="32"/>
      <c r="I81" s="32"/>
      <c r="J81" s="32"/>
      <c r="K81" s="32"/>
      <c r="L81" s="32"/>
      <c r="M81" s="32"/>
      <c r="N81" s="32"/>
    </row>
    <row r="82" spans="1:14" ht="15" customHeight="1">
      <c r="A82" s="56"/>
      <c r="B82" s="57"/>
      <c r="C82" s="70"/>
      <c r="D82" s="58"/>
      <c r="E82" s="69"/>
      <c r="F82" s="53"/>
      <c r="G82" s="61"/>
      <c r="H82" s="32"/>
      <c r="I82" s="32"/>
      <c r="J82" s="32"/>
      <c r="K82" s="32"/>
      <c r="L82" s="32"/>
      <c r="M82" s="32"/>
      <c r="N82" s="32"/>
    </row>
    <row r="83" spans="1:14" ht="15" customHeight="1">
      <c r="A83" s="56"/>
      <c r="B83" s="57"/>
      <c r="C83" s="70"/>
      <c r="D83" s="58"/>
      <c r="E83" s="69"/>
      <c r="F83" s="83"/>
      <c r="G83" s="69"/>
      <c r="H83" s="53"/>
      <c r="I83" s="32"/>
      <c r="J83" s="32"/>
      <c r="K83" s="32"/>
      <c r="L83" s="32"/>
      <c r="M83" s="32"/>
      <c r="N83" s="32"/>
    </row>
    <row r="84" spans="1:14" ht="15" customHeight="1">
      <c r="A84" s="56"/>
      <c r="B84" s="57"/>
      <c r="C84" s="70"/>
      <c r="D84" s="58"/>
      <c r="E84" s="69"/>
      <c r="F84" s="53"/>
      <c r="G84" s="66"/>
      <c r="H84" s="32"/>
      <c r="I84" s="32"/>
      <c r="J84" s="32"/>
      <c r="K84" s="32"/>
      <c r="L84" s="32"/>
      <c r="M84" s="32"/>
      <c r="N84" s="32"/>
    </row>
    <row r="85" spans="1:14" ht="15" customHeight="1">
      <c r="A85" s="56"/>
      <c r="B85" s="57"/>
      <c r="C85" s="70"/>
      <c r="D85" s="70"/>
      <c r="E85" s="86"/>
      <c r="F85" s="32"/>
      <c r="G85" s="81"/>
      <c r="H85" s="32"/>
      <c r="I85" s="32"/>
      <c r="J85" s="32"/>
      <c r="K85" s="32"/>
      <c r="L85" s="32"/>
      <c r="M85" s="32"/>
      <c r="N85" s="32"/>
    </row>
    <row r="86" spans="1:14" ht="15" customHeight="1">
      <c r="A86" s="56"/>
      <c r="B86" s="57"/>
      <c r="C86" s="70"/>
      <c r="D86" s="70"/>
      <c r="E86" s="32"/>
      <c r="F86" s="62"/>
      <c r="G86" s="69"/>
      <c r="H86" s="53"/>
      <c r="I86" s="32"/>
      <c r="J86" s="32"/>
      <c r="K86" s="32"/>
      <c r="L86" s="32"/>
      <c r="M86" s="32"/>
      <c r="N86" s="32"/>
    </row>
    <row r="87" spans="1:14" ht="15" customHeight="1">
      <c r="A87" s="56"/>
      <c r="B87" s="57"/>
      <c r="C87" s="70"/>
      <c r="D87" s="70"/>
      <c r="E87" s="32"/>
      <c r="F87" s="32"/>
      <c r="G87" s="86"/>
      <c r="H87" s="32"/>
      <c r="I87" s="32"/>
      <c r="J87" s="32"/>
      <c r="K87" s="32"/>
      <c r="L87" s="32"/>
      <c r="M87" s="32"/>
      <c r="N87" s="32"/>
    </row>
    <row r="88" spans="1:14" ht="15" customHeight="1">
      <c r="A88" s="56"/>
      <c r="B88" s="57"/>
      <c r="C88" s="70"/>
      <c r="D88" s="70"/>
      <c r="E88" s="32"/>
      <c r="F88" s="32"/>
      <c r="G88" s="32"/>
      <c r="H88" s="32"/>
      <c r="I88" s="32"/>
      <c r="J88" s="32"/>
      <c r="K88" s="32"/>
      <c r="L88" s="32"/>
      <c r="M88" s="32"/>
      <c r="N88" s="32"/>
    </row>
    <row r="89" spans="1:14" ht="15" customHeight="1">
      <c r="A89" s="56"/>
      <c r="B89" s="57"/>
      <c r="C89" s="70"/>
      <c r="D89" s="70"/>
      <c r="E89" s="32"/>
      <c r="F89" s="32"/>
      <c r="G89" s="32"/>
      <c r="H89" s="32"/>
      <c r="I89" s="32"/>
      <c r="J89" s="32"/>
      <c r="K89" s="32"/>
      <c r="L89" s="32"/>
      <c r="M89" s="32"/>
      <c r="N89" s="32"/>
    </row>
    <row r="90" spans="1:14" ht="15" customHeight="1">
      <c r="A90" s="56"/>
      <c r="B90" s="57"/>
      <c r="C90" s="70"/>
      <c r="D90" s="70"/>
      <c r="E90" s="32"/>
      <c r="F90" s="32"/>
      <c r="G90" s="32"/>
      <c r="H90" s="32"/>
      <c r="I90" s="32"/>
      <c r="J90" s="32"/>
      <c r="K90" s="32"/>
      <c r="L90" s="32"/>
      <c r="M90" s="32"/>
      <c r="N90" s="32"/>
    </row>
    <row r="91" spans="1:14" ht="15" customHeight="1">
      <c r="A91" s="56"/>
      <c r="B91" s="57"/>
      <c r="C91" s="70"/>
      <c r="D91" s="70"/>
      <c r="E91" s="32"/>
      <c r="F91" s="32"/>
      <c r="G91" s="32"/>
      <c r="H91" s="32"/>
      <c r="I91" s="32"/>
      <c r="J91" s="32"/>
      <c r="K91" s="32"/>
      <c r="L91" s="32"/>
      <c r="M91" s="32"/>
      <c r="N91" s="32"/>
    </row>
    <row r="92" spans="1:14" ht="15" customHeight="1">
      <c r="A92" s="56"/>
      <c r="B92" s="57"/>
      <c r="C92" s="70"/>
      <c r="D92" s="70"/>
      <c r="E92" s="32"/>
      <c r="F92" s="32"/>
      <c r="G92" s="60"/>
      <c r="H92" s="32"/>
      <c r="I92" s="32"/>
      <c r="J92" s="32"/>
      <c r="K92" s="32"/>
      <c r="L92" s="32"/>
      <c r="M92" s="32"/>
      <c r="N92" s="32"/>
    </row>
    <row r="93" spans="1:14" ht="15" customHeight="1">
      <c r="A93" s="56"/>
      <c r="B93" s="57"/>
      <c r="C93" s="70"/>
      <c r="D93" s="70"/>
      <c r="E93" s="32"/>
      <c r="F93" s="32"/>
      <c r="G93" s="60"/>
      <c r="H93" s="32"/>
      <c r="I93" s="32"/>
      <c r="J93" s="32"/>
      <c r="K93" s="32"/>
      <c r="L93" s="32"/>
      <c r="M93" s="32"/>
      <c r="N93" s="32"/>
    </row>
    <row r="94" spans="1:14" ht="15" customHeight="1">
      <c r="A94" s="56"/>
      <c r="B94" s="57"/>
      <c r="C94" s="70"/>
      <c r="D94" s="70"/>
      <c r="E94" s="32"/>
      <c r="F94" s="32"/>
      <c r="G94" s="60"/>
      <c r="H94" s="32"/>
      <c r="I94" s="32"/>
      <c r="J94" s="32"/>
      <c r="K94" s="32"/>
      <c r="L94" s="32"/>
      <c r="M94" s="32"/>
      <c r="N94" s="32"/>
    </row>
    <row r="95" spans="1:14" ht="15" customHeight="1">
      <c r="A95" s="56"/>
      <c r="B95" s="57"/>
      <c r="C95" s="70"/>
      <c r="D95" s="70"/>
      <c r="E95" s="32"/>
      <c r="F95" s="32"/>
      <c r="G95" s="81"/>
      <c r="H95" s="32"/>
      <c r="I95" s="32"/>
      <c r="J95" s="32"/>
      <c r="K95" s="32"/>
      <c r="L95" s="32"/>
      <c r="M95" s="32"/>
      <c r="N95" s="32"/>
    </row>
    <row r="96" spans="1:14" ht="15" customHeight="1">
      <c r="A96" s="56"/>
      <c r="B96" s="57"/>
      <c r="C96" s="70"/>
      <c r="D96" s="70"/>
      <c r="E96" s="32"/>
      <c r="F96" s="62"/>
      <c r="G96" s="69"/>
      <c r="H96" s="53"/>
      <c r="I96" s="32"/>
      <c r="J96" s="32"/>
      <c r="K96" s="32"/>
      <c r="L96" s="32"/>
      <c r="M96" s="32"/>
      <c r="N96" s="32"/>
    </row>
    <row r="97" spans="1:14" ht="15" customHeight="1">
      <c r="A97" s="56"/>
      <c r="B97" s="57"/>
      <c r="C97" s="70"/>
      <c r="D97" s="70"/>
      <c r="E97" s="32"/>
      <c r="F97" s="62"/>
      <c r="G97" s="69"/>
      <c r="H97" s="53"/>
      <c r="I97" s="32"/>
      <c r="J97" s="32"/>
      <c r="K97" s="32"/>
      <c r="L97" s="32"/>
      <c r="M97" s="32"/>
      <c r="N97" s="32"/>
    </row>
    <row r="98" spans="1:14" ht="15" customHeight="1">
      <c r="A98" s="56"/>
      <c r="B98" s="57"/>
      <c r="C98" s="70"/>
      <c r="D98" s="70"/>
      <c r="E98" s="32"/>
      <c r="F98" s="32"/>
      <c r="G98" s="66"/>
      <c r="H98" s="32"/>
      <c r="I98" s="32"/>
      <c r="J98" s="32"/>
      <c r="K98" s="32"/>
      <c r="L98" s="32"/>
      <c r="M98" s="32"/>
      <c r="N98" s="32"/>
    </row>
    <row r="99" spans="1:14" ht="15" customHeight="1">
      <c r="A99" s="56"/>
      <c r="B99" s="57"/>
      <c r="C99" s="70"/>
      <c r="D99" s="70"/>
      <c r="E99" s="32"/>
      <c r="F99" s="32"/>
      <c r="G99" s="60"/>
      <c r="H99" s="32"/>
      <c r="I99" s="32"/>
      <c r="J99" s="32"/>
      <c r="K99" s="32"/>
      <c r="L99" s="32"/>
      <c r="M99" s="32"/>
      <c r="N99" s="32"/>
    </row>
    <row r="100" spans="1:14" ht="15" customHeight="1">
      <c r="A100" s="56"/>
      <c r="B100" s="57"/>
      <c r="C100" s="70"/>
      <c r="D100" s="70"/>
      <c r="E100" s="32"/>
      <c r="F100" s="32"/>
      <c r="G100" s="60"/>
      <c r="H100" s="32"/>
      <c r="I100" s="32"/>
      <c r="J100" s="32"/>
      <c r="K100" s="32"/>
      <c r="L100" s="32"/>
      <c r="M100" s="32"/>
      <c r="N100" s="32"/>
    </row>
    <row r="101" spans="1:14" ht="15" customHeight="1">
      <c r="A101" s="56"/>
      <c r="B101" s="57"/>
      <c r="C101" s="70"/>
      <c r="D101" s="70"/>
      <c r="E101" s="32"/>
      <c r="F101" s="32"/>
      <c r="G101" s="60"/>
      <c r="H101" s="32"/>
      <c r="I101" s="32"/>
      <c r="J101" s="32"/>
      <c r="K101" s="32"/>
      <c r="L101" s="32"/>
      <c r="M101" s="32"/>
      <c r="N101" s="32"/>
    </row>
    <row r="102" spans="1:14" ht="15" customHeight="1">
      <c r="A102" s="32"/>
      <c r="B102" s="32"/>
      <c r="C102" s="32"/>
      <c r="D102" s="32"/>
      <c r="E102" s="32"/>
      <c r="F102" s="65"/>
      <c r="G102" s="32"/>
      <c r="H102" s="32"/>
      <c r="I102" s="32"/>
      <c r="J102" s="32"/>
      <c r="K102" s="32"/>
      <c r="L102" s="32"/>
      <c r="M102" s="32"/>
      <c r="N102" s="32"/>
    </row>
    <row r="103" spans="1:14" ht="1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</row>
    <row r="104" spans="1:14" ht="1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</row>
  </sheetData>
  <conditionalFormatting sqref="M3:N5 L6:N17 L18:L19 N18:N19">
    <cfRule type="cellIs" dxfId="15" priority="1" stopIfTrue="1" operator="greaterThan">
      <formula>0</formula>
    </cfRule>
    <cfRule type="cellIs" dxfId="14" priority="2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60"/>
  <sheetViews>
    <sheetView showGridLines="0" workbookViewId="0"/>
  </sheetViews>
  <sheetFormatPr defaultColWidth="11.125" defaultRowHeight="12.75" customHeight="1"/>
  <cols>
    <col min="1" max="1" width="12" style="94" customWidth="1"/>
    <col min="2" max="2" width="51.5" style="94" customWidth="1"/>
    <col min="3" max="3" width="8.375" style="94" customWidth="1"/>
    <col min="4" max="4" width="8.875" style="94" customWidth="1"/>
    <col min="5" max="5" width="22.375" style="94" customWidth="1"/>
    <col min="6" max="6" width="15.875" style="94" customWidth="1"/>
    <col min="7" max="7" width="17.875" style="94" customWidth="1"/>
    <col min="8" max="8" width="20.875" style="94" customWidth="1"/>
    <col min="9" max="9" width="8.625" style="94" customWidth="1"/>
    <col min="10" max="10" width="7.875" style="94" customWidth="1"/>
    <col min="11" max="11" width="6.625" style="94" customWidth="1"/>
    <col min="12" max="14" width="8.625" style="94" customWidth="1"/>
    <col min="15" max="15" width="11.125" style="94" customWidth="1"/>
    <col min="16" max="16384" width="11.125" style="94"/>
  </cols>
  <sheetData>
    <row r="1" spans="1:14" ht="15" customHeight="1">
      <c r="A1" s="26"/>
      <c r="B1" s="26"/>
      <c r="C1" s="27">
        <f>SUM(C3:C115)</f>
        <v>0</v>
      </c>
      <c r="D1" s="28" t="s">
        <v>45</v>
      </c>
      <c r="E1" s="27">
        <f>SUM(L6:L19)</f>
        <v>1215</v>
      </c>
      <c r="F1" s="27">
        <f>C1+I25</f>
        <v>0</v>
      </c>
      <c r="G1" s="29">
        <f>F1-E1</f>
        <v>-1215</v>
      </c>
      <c r="H1" s="30" t="s">
        <v>19</v>
      </c>
      <c r="I1" s="31">
        <f>COUNTA(B3:B121)</f>
        <v>0</v>
      </c>
      <c r="J1" s="32"/>
      <c r="K1" s="32"/>
      <c r="L1" s="32"/>
      <c r="M1" s="32"/>
      <c r="N1" s="32"/>
    </row>
    <row r="2" spans="1:14" ht="15.95" customHeight="1">
      <c r="A2" s="33" t="s">
        <v>46</v>
      </c>
      <c r="B2" s="34" t="s">
        <v>47</v>
      </c>
      <c r="C2" s="35" t="s">
        <v>48</v>
      </c>
      <c r="D2" s="36" t="s">
        <v>68</v>
      </c>
      <c r="E2" s="36" t="s">
        <v>50</v>
      </c>
      <c r="F2" s="35" t="s">
        <v>51</v>
      </c>
      <c r="G2" s="37" t="s">
        <v>52</v>
      </c>
      <c r="H2" s="38" t="s">
        <v>16</v>
      </c>
      <c r="I2" s="31">
        <f>SUMIF(G$3:G$72,H2,C$3:C$72)</f>
        <v>0</v>
      </c>
      <c r="J2" s="39">
        <f>TOTAIS!P5</f>
        <v>1000</v>
      </c>
      <c r="K2" s="31">
        <f>TOTAIS!O5</f>
        <v>1500</v>
      </c>
      <c r="L2" s="31">
        <f>K2-I2</f>
        <v>1500</v>
      </c>
      <c r="M2" s="32"/>
      <c r="N2" s="32"/>
    </row>
    <row r="3" spans="1:14" ht="15.95" customHeight="1">
      <c r="A3" s="73"/>
      <c r="B3" s="74"/>
      <c r="C3" s="75"/>
      <c r="D3" s="59"/>
      <c r="E3" s="59"/>
      <c r="F3" s="76"/>
      <c r="G3" s="63"/>
      <c r="H3" s="47" t="s">
        <v>17</v>
      </c>
      <c r="I3" s="31">
        <f>SUMIF(G$3:G$72,H3,C$3:C$72)</f>
        <v>0</v>
      </c>
      <c r="J3" s="32"/>
      <c r="K3" s="32"/>
      <c r="L3" s="32"/>
      <c r="M3" s="32"/>
      <c r="N3" s="32"/>
    </row>
    <row r="4" spans="1:14" ht="15" customHeight="1">
      <c r="A4" s="56"/>
      <c r="B4" s="57"/>
      <c r="C4" s="58"/>
      <c r="D4" s="59"/>
      <c r="E4" s="77"/>
      <c r="F4" s="62"/>
      <c r="G4" s="63"/>
      <c r="H4" s="53"/>
      <c r="I4" s="32"/>
      <c r="J4" s="30" t="s">
        <v>58</v>
      </c>
      <c r="K4" s="30" t="s">
        <v>59</v>
      </c>
      <c r="L4" s="30" t="s">
        <v>60</v>
      </c>
      <c r="M4" s="32"/>
      <c r="N4" s="32"/>
    </row>
    <row r="5" spans="1:14" ht="15" customHeight="1">
      <c r="A5" s="56"/>
      <c r="B5" s="57"/>
      <c r="C5" s="58"/>
      <c r="D5" s="59"/>
      <c r="E5" s="53"/>
      <c r="F5" s="62"/>
      <c r="G5" s="63"/>
      <c r="H5" s="53"/>
      <c r="I5" s="32"/>
      <c r="J5" s="32"/>
      <c r="K5" s="32"/>
      <c r="L5" s="32"/>
      <c r="M5" s="32"/>
      <c r="N5" s="32"/>
    </row>
    <row r="6" spans="1:14" ht="15" customHeight="1">
      <c r="A6" s="56"/>
      <c r="B6" s="57"/>
      <c r="C6" s="70"/>
      <c r="D6" s="78"/>
      <c r="E6" s="32"/>
      <c r="F6" s="32"/>
      <c r="G6" s="66"/>
      <c r="H6" s="30" t="str">
        <f>TOTAIS!$A10</f>
        <v>Renda</v>
      </c>
      <c r="I6" s="31">
        <f t="shared" ref="I6:I19" si="0">-SUMIF(G$3:G$121,H6,C$3:C$121)</f>
        <v>0</v>
      </c>
      <c r="J6" s="39">
        <f>TOTAIS!P10</f>
        <v>300</v>
      </c>
      <c r="K6" s="31">
        <f>TOTAIS!O10</f>
        <v>300</v>
      </c>
      <c r="L6" s="31">
        <f t="shared" ref="L6:L19" si="1">IF(K6-I6&lt;0,0,K6-I6)</f>
        <v>300</v>
      </c>
      <c r="M6" s="31">
        <v>0</v>
      </c>
      <c r="N6" s="31">
        <f t="shared" ref="N6:N19" si="2">IF(I6&lt;0,K6,IF(L6&lt;0,0,M6*L6))</f>
        <v>0</v>
      </c>
    </row>
    <row r="7" spans="1:14" ht="15" customHeight="1">
      <c r="A7" s="56"/>
      <c r="B7" s="57"/>
      <c r="C7" s="58"/>
      <c r="D7" s="59"/>
      <c r="E7" s="53"/>
      <c r="F7" s="32"/>
      <c r="G7" s="60"/>
      <c r="H7" s="30" t="str">
        <f>TOTAIS!$A11</f>
        <v>Comida</v>
      </c>
      <c r="I7" s="31">
        <f t="shared" si="0"/>
        <v>0</v>
      </c>
      <c r="J7" s="39">
        <f>TOTAIS!P11</f>
        <v>200</v>
      </c>
      <c r="K7" s="31">
        <f>TOTAIS!O11</f>
        <v>400</v>
      </c>
      <c r="L7" s="31">
        <f t="shared" si="1"/>
        <v>400</v>
      </c>
      <c r="M7" s="31">
        <v>1</v>
      </c>
      <c r="N7" s="31">
        <f t="shared" si="2"/>
        <v>400</v>
      </c>
    </row>
    <row r="8" spans="1:14" ht="15" customHeight="1">
      <c r="A8" s="56"/>
      <c r="B8" s="57"/>
      <c r="C8" s="70"/>
      <c r="D8" s="78"/>
      <c r="E8" s="32"/>
      <c r="F8" s="32"/>
      <c r="G8" s="60"/>
      <c r="H8" s="30" t="str">
        <f>TOTAIS!$A12</f>
        <v>Portagens</v>
      </c>
      <c r="I8" s="31">
        <f t="shared" si="0"/>
        <v>0</v>
      </c>
      <c r="J8" s="39">
        <f>TOTAIS!P12</f>
        <v>0</v>
      </c>
      <c r="K8" s="31">
        <f>TOTAIS!O12</f>
        <v>50</v>
      </c>
      <c r="L8" s="31">
        <f t="shared" si="1"/>
        <v>50</v>
      </c>
      <c r="M8" s="31">
        <v>1</v>
      </c>
      <c r="N8" s="31">
        <f t="shared" si="2"/>
        <v>50</v>
      </c>
    </row>
    <row r="9" spans="1:14" ht="15" customHeight="1">
      <c r="A9" s="56"/>
      <c r="B9" s="57"/>
      <c r="C9" s="58"/>
      <c r="D9" s="59"/>
      <c r="E9" s="53"/>
      <c r="F9" s="32"/>
      <c r="G9" s="60"/>
      <c r="H9" s="30" t="str">
        <f>TOTAIS!$A13</f>
        <v>Contas</v>
      </c>
      <c r="I9" s="31">
        <f t="shared" si="0"/>
        <v>0</v>
      </c>
      <c r="J9" s="39">
        <f>TOTAIS!P13</f>
        <v>0</v>
      </c>
      <c r="K9" s="31">
        <f>TOTAIS!O13</f>
        <v>50</v>
      </c>
      <c r="L9" s="31">
        <f t="shared" si="1"/>
        <v>50</v>
      </c>
      <c r="M9" s="31">
        <v>1</v>
      </c>
      <c r="N9" s="31">
        <f t="shared" si="2"/>
        <v>50</v>
      </c>
    </row>
    <row r="10" spans="1:14" ht="15" customHeight="1">
      <c r="A10" s="56"/>
      <c r="B10" s="57"/>
      <c r="C10" s="58"/>
      <c r="D10" s="59"/>
      <c r="E10" s="53"/>
      <c r="F10" s="32"/>
      <c r="G10" s="60"/>
      <c r="H10" s="30" t="str">
        <f>TOTAIS!$A14</f>
        <v>Diesel</v>
      </c>
      <c r="I10" s="31">
        <f t="shared" si="0"/>
        <v>0</v>
      </c>
      <c r="J10" s="39">
        <f>TOTAIS!P14</f>
        <v>35</v>
      </c>
      <c r="K10" s="31">
        <f>TOTAIS!O14</f>
        <v>100</v>
      </c>
      <c r="L10" s="31">
        <f t="shared" si="1"/>
        <v>100</v>
      </c>
      <c r="M10" s="31">
        <v>1</v>
      </c>
      <c r="N10" s="31">
        <f t="shared" si="2"/>
        <v>100</v>
      </c>
    </row>
    <row r="11" spans="1:14" ht="15" customHeight="1">
      <c r="A11" s="56"/>
      <c r="B11" s="57"/>
      <c r="C11" s="58"/>
      <c r="D11" s="59"/>
      <c r="E11" s="53"/>
      <c r="F11" s="32"/>
      <c r="G11" s="60"/>
      <c r="H11" s="30" t="str">
        <f>TOTAIS!$A15</f>
        <v>Serviços</v>
      </c>
      <c r="I11" s="31">
        <f t="shared" si="0"/>
        <v>0</v>
      </c>
      <c r="J11" s="39">
        <f>TOTAIS!P15</f>
        <v>0</v>
      </c>
      <c r="K11" s="31">
        <f>TOTAIS!O15</f>
        <v>50</v>
      </c>
      <c r="L11" s="31">
        <f t="shared" si="1"/>
        <v>50</v>
      </c>
      <c r="M11" s="31">
        <v>0</v>
      </c>
      <c r="N11" s="31">
        <f t="shared" si="2"/>
        <v>0</v>
      </c>
    </row>
    <row r="12" spans="1:14" ht="15" customHeight="1">
      <c r="A12" s="56"/>
      <c r="B12" s="57"/>
      <c r="C12" s="58"/>
      <c r="D12" s="59"/>
      <c r="E12" s="53"/>
      <c r="F12" s="32"/>
      <c r="G12" s="60"/>
      <c r="H12" s="30" t="str">
        <f>TOTAIS!$A16</f>
        <v>UBER Transporte</v>
      </c>
      <c r="I12" s="31">
        <f t="shared" si="0"/>
        <v>0</v>
      </c>
      <c r="J12" s="39">
        <f>TOTAIS!P16</f>
        <v>0</v>
      </c>
      <c r="K12" s="31">
        <f>TOTAIS!O16</f>
        <v>10</v>
      </c>
      <c r="L12" s="31">
        <f t="shared" si="1"/>
        <v>10</v>
      </c>
      <c r="M12" s="31">
        <v>0</v>
      </c>
      <c r="N12" s="31">
        <f t="shared" si="2"/>
        <v>0</v>
      </c>
    </row>
    <row r="13" spans="1:14" ht="15" customHeight="1">
      <c r="A13" s="56"/>
      <c r="B13" s="57"/>
      <c r="C13" s="58"/>
      <c r="D13" s="59"/>
      <c r="E13" s="53"/>
      <c r="F13" s="32"/>
      <c r="G13" s="61"/>
      <c r="H13" s="30" t="str">
        <f>TOTAIS!$A17</f>
        <v>GLOVO</v>
      </c>
      <c r="I13" s="31">
        <f t="shared" si="0"/>
        <v>0</v>
      </c>
      <c r="J13" s="39">
        <f>TOTAIS!P17</f>
        <v>0</v>
      </c>
      <c r="K13" s="31">
        <f>TOTAIS!O17</f>
        <v>50</v>
      </c>
      <c r="L13" s="31">
        <f t="shared" si="1"/>
        <v>50</v>
      </c>
      <c r="M13" s="31">
        <v>0</v>
      </c>
      <c r="N13" s="31">
        <f t="shared" si="2"/>
        <v>0</v>
      </c>
    </row>
    <row r="14" spans="1:14" ht="15" customHeight="1">
      <c r="A14" s="56"/>
      <c r="B14" s="57"/>
      <c r="C14" s="58"/>
      <c r="D14" s="59"/>
      <c r="E14" s="53"/>
      <c r="F14" s="62"/>
      <c r="G14" s="63"/>
      <c r="H14" s="47" t="str">
        <f>TOTAIS!$A18</f>
        <v>Levantamento</v>
      </c>
      <c r="I14" s="31">
        <f t="shared" si="0"/>
        <v>0</v>
      </c>
      <c r="J14" s="39">
        <f>TOTAIS!P18</f>
        <v>0</v>
      </c>
      <c r="K14" s="31">
        <f>TOTAIS!O18</f>
        <v>10</v>
      </c>
      <c r="L14" s="31">
        <f t="shared" si="1"/>
        <v>10</v>
      </c>
      <c r="M14" s="31">
        <v>1</v>
      </c>
      <c r="N14" s="31">
        <f t="shared" si="2"/>
        <v>10</v>
      </c>
    </row>
    <row r="15" spans="1:14" ht="15" customHeight="1">
      <c r="A15" s="56"/>
      <c r="B15" s="57"/>
      <c r="C15" s="58"/>
      <c r="D15" s="59"/>
      <c r="E15" s="53"/>
      <c r="F15" s="32"/>
      <c r="G15" s="64"/>
      <c r="H15" s="30" t="str">
        <f>TOTAIS!$A19</f>
        <v>Empregada</v>
      </c>
      <c r="I15" s="31">
        <f t="shared" si="0"/>
        <v>0</v>
      </c>
      <c r="J15" s="39">
        <f>TOTAIS!P19</f>
        <v>30</v>
      </c>
      <c r="K15" s="31">
        <f>TOTAIS!O19</f>
        <v>30</v>
      </c>
      <c r="L15" s="31">
        <f t="shared" si="1"/>
        <v>30</v>
      </c>
      <c r="M15" s="31">
        <v>1</v>
      </c>
      <c r="N15" s="31">
        <f t="shared" si="2"/>
        <v>30</v>
      </c>
    </row>
    <row r="16" spans="1:14" ht="15" customHeight="1">
      <c r="A16" s="56"/>
      <c r="B16" s="57"/>
      <c r="C16" s="58"/>
      <c r="D16" s="59"/>
      <c r="E16" s="53"/>
      <c r="F16" s="62"/>
      <c r="G16" s="63"/>
      <c r="H16" s="47" t="str">
        <f>TOTAIS!$A20</f>
        <v>Outros</v>
      </c>
      <c r="I16" s="31">
        <f t="shared" si="0"/>
        <v>0</v>
      </c>
      <c r="J16" s="39">
        <f>TOTAIS!P20</f>
        <v>0</v>
      </c>
      <c r="K16" s="31">
        <f>TOTAIS!O20</f>
        <v>30</v>
      </c>
      <c r="L16" s="31">
        <f t="shared" si="1"/>
        <v>30</v>
      </c>
      <c r="M16" s="31">
        <v>0</v>
      </c>
      <c r="N16" s="31">
        <f t="shared" si="2"/>
        <v>0</v>
      </c>
    </row>
    <row r="17" spans="1:14" ht="15" customHeight="1">
      <c r="A17" s="56"/>
      <c r="B17" s="57"/>
      <c r="C17" s="58"/>
      <c r="D17" s="59"/>
      <c r="E17" s="53"/>
      <c r="F17" s="62"/>
      <c r="G17" s="63"/>
      <c r="H17" s="47" t="str">
        <f>TOTAIS!$A21</f>
        <v>Saude</v>
      </c>
      <c r="I17" s="31">
        <f t="shared" si="0"/>
        <v>0</v>
      </c>
      <c r="J17" s="39">
        <f>TOTAIS!P21</f>
        <v>0</v>
      </c>
      <c r="K17" s="31">
        <f>TOTAIS!O21</f>
        <v>30</v>
      </c>
      <c r="L17" s="31">
        <f t="shared" si="1"/>
        <v>30</v>
      </c>
      <c r="M17" s="31">
        <v>1</v>
      </c>
      <c r="N17" s="31">
        <f t="shared" si="2"/>
        <v>30</v>
      </c>
    </row>
    <row r="18" spans="1:14" ht="15" customHeight="1">
      <c r="A18" s="56"/>
      <c r="B18" s="57"/>
      <c r="C18" s="58"/>
      <c r="D18" s="59"/>
      <c r="E18" s="53"/>
      <c r="F18" s="62"/>
      <c r="G18" s="63"/>
      <c r="H18" s="47" t="str">
        <f>TOTAIS!$A22</f>
        <v>Alice</v>
      </c>
      <c r="I18" s="31">
        <f t="shared" si="0"/>
        <v>0</v>
      </c>
      <c r="J18" s="39">
        <f>TOTAIS!P22</f>
        <v>0</v>
      </c>
      <c r="K18" s="31">
        <f>TOTAIS!O22</f>
        <v>80</v>
      </c>
      <c r="L18" s="31">
        <f t="shared" si="1"/>
        <v>80</v>
      </c>
      <c r="M18" s="31">
        <v>1</v>
      </c>
      <c r="N18" s="31">
        <f t="shared" si="2"/>
        <v>80</v>
      </c>
    </row>
    <row r="19" spans="1:14" ht="15" customHeight="1">
      <c r="A19" s="56"/>
      <c r="B19" s="57"/>
      <c r="C19" s="58"/>
      <c r="D19" s="59"/>
      <c r="E19" s="53"/>
      <c r="F19" s="62"/>
      <c r="G19" s="63"/>
      <c r="H19" s="47" t="str">
        <f>TOTAIS!$A23</f>
        <v>Mensalidades</v>
      </c>
      <c r="I19" s="31">
        <f t="shared" si="0"/>
        <v>0</v>
      </c>
      <c r="J19" s="39">
        <f>TOTAIS!P23</f>
        <v>0</v>
      </c>
      <c r="K19" s="31">
        <f>TOTAIS!O23</f>
        <v>25</v>
      </c>
      <c r="L19" s="31">
        <f t="shared" si="1"/>
        <v>25</v>
      </c>
      <c r="M19" s="31">
        <v>1</v>
      </c>
      <c r="N19" s="31">
        <f t="shared" si="2"/>
        <v>25</v>
      </c>
    </row>
    <row r="20" spans="1:14" ht="15" customHeight="1">
      <c r="A20" s="56"/>
      <c r="B20" s="57"/>
      <c r="C20" s="58"/>
      <c r="D20" s="59"/>
      <c r="E20" s="53"/>
      <c r="F20" s="62"/>
      <c r="G20" s="63"/>
      <c r="H20" s="53"/>
      <c r="I20" s="32"/>
      <c r="J20" s="32"/>
      <c r="K20" s="32"/>
      <c r="L20" s="32"/>
      <c r="M20" s="32"/>
      <c r="N20" s="32"/>
    </row>
    <row r="21" spans="1:14" ht="15" customHeight="1">
      <c r="A21" s="56"/>
      <c r="B21" s="57"/>
      <c r="C21" s="58"/>
      <c r="D21" s="59"/>
      <c r="E21" s="53"/>
      <c r="F21" s="62"/>
      <c r="G21" s="63"/>
      <c r="H21" s="47" t="s">
        <v>35</v>
      </c>
      <c r="I21" s="31">
        <f>-SUMIF(G$3:G$121,H21,C$3:C$121)</f>
        <v>0</v>
      </c>
      <c r="J21" s="32"/>
      <c r="K21" s="32"/>
      <c r="L21" s="32"/>
      <c r="M21" s="32"/>
      <c r="N21" s="32"/>
    </row>
    <row r="22" spans="1:14" ht="15" customHeight="1">
      <c r="A22" s="56"/>
      <c r="B22" s="57"/>
      <c r="C22" s="58"/>
      <c r="D22" s="59"/>
      <c r="E22" s="53"/>
      <c r="F22" s="62"/>
      <c r="G22" s="63"/>
      <c r="H22" s="47" t="s">
        <v>36</v>
      </c>
      <c r="I22" s="31">
        <f>-SUMIF(G$3:G$121,H22,C$3:C$121)</f>
        <v>0</v>
      </c>
      <c r="J22" s="32"/>
      <c r="K22" s="32"/>
      <c r="L22" s="32"/>
      <c r="M22" s="65"/>
      <c r="N22" s="65"/>
    </row>
    <row r="23" spans="1:14" ht="15" customHeight="1">
      <c r="A23" s="56"/>
      <c r="B23" s="57"/>
      <c r="C23" s="58"/>
      <c r="D23" s="59"/>
      <c r="E23" s="53"/>
      <c r="F23" s="62"/>
      <c r="G23" s="63"/>
      <c r="H23" s="53"/>
      <c r="I23" s="32"/>
      <c r="J23" s="32"/>
      <c r="K23" s="32"/>
      <c r="L23" s="32"/>
      <c r="M23" s="32"/>
      <c r="N23" s="32"/>
    </row>
    <row r="24" spans="1:14" ht="15" customHeight="1">
      <c r="A24" s="56"/>
      <c r="B24" s="57"/>
      <c r="C24" s="58"/>
      <c r="D24" s="59"/>
      <c r="E24" s="53"/>
      <c r="F24" s="62"/>
      <c r="G24" s="63"/>
      <c r="H24" s="53"/>
      <c r="I24" s="32"/>
      <c r="J24" s="32"/>
      <c r="K24" s="32"/>
      <c r="L24" s="32"/>
      <c r="M24" s="32"/>
      <c r="N24" s="32"/>
    </row>
    <row r="25" spans="1:14" ht="15" customHeight="1">
      <c r="A25" s="56"/>
      <c r="B25" s="57"/>
      <c r="C25" s="58"/>
      <c r="D25" s="59"/>
      <c r="E25" s="53"/>
      <c r="F25" s="62"/>
      <c r="G25" s="63"/>
      <c r="H25" s="47" t="s">
        <v>38</v>
      </c>
      <c r="I25" s="31">
        <f>-SUMIF(G$3:G$121,H25,C$3:C$121)</f>
        <v>0</v>
      </c>
      <c r="J25" s="32"/>
      <c r="K25" s="32"/>
      <c r="L25" s="31">
        <f>-N25+I25</f>
        <v>-775</v>
      </c>
      <c r="M25" s="32"/>
      <c r="N25" s="31">
        <f>SUM(N6:N19)</f>
        <v>775</v>
      </c>
    </row>
    <row r="26" spans="1:14" ht="15" customHeight="1">
      <c r="A26" s="56"/>
      <c r="B26" s="57"/>
      <c r="C26" s="58"/>
      <c r="D26" s="59"/>
      <c r="E26" s="53"/>
      <c r="F26" s="32"/>
      <c r="G26" s="66"/>
      <c r="H26" s="30" t="s">
        <v>39</v>
      </c>
      <c r="I26" s="31">
        <f>-SUMIF(G$3:G$121,H26,C$3:C$121)</f>
        <v>0</v>
      </c>
      <c r="J26" s="32"/>
      <c r="K26" s="32"/>
      <c r="L26" s="32"/>
      <c r="M26" s="32"/>
      <c r="N26" s="32"/>
    </row>
    <row r="27" spans="1:14" ht="15" customHeight="1">
      <c r="A27" s="56"/>
      <c r="B27" s="57"/>
      <c r="C27" s="58"/>
      <c r="D27" s="59"/>
      <c r="E27" s="53"/>
      <c r="F27" s="32"/>
      <c r="G27" s="60"/>
      <c r="H27" s="30" t="s">
        <v>40</v>
      </c>
      <c r="I27" s="31">
        <f>SUMIF(G$3:G$95,H27,C$3:C$95)</f>
        <v>0</v>
      </c>
      <c r="J27" s="32"/>
      <c r="K27" s="31">
        <f>TOTAIS!O42</f>
        <v>0</v>
      </c>
      <c r="L27" s="32"/>
      <c r="M27" s="32"/>
      <c r="N27" s="32"/>
    </row>
    <row r="28" spans="1:14" ht="15" customHeight="1">
      <c r="A28" s="56"/>
      <c r="B28" s="57"/>
      <c r="C28" s="58"/>
      <c r="D28" s="59"/>
      <c r="E28" s="53"/>
      <c r="F28" s="32"/>
      <c r="G28" s="61"/>
      <c r="H28" s="30" t="s">
        <v>41</v>
      </c>
      <c r="I28" s="31">
        <f>SUMIF(G$3:G$95,H28,C$3:C$95)</f>
        <v>0</v>
      </c>
      <c r="J28" s="32"/>
      <c r="K28" s="31">
        <f>TOTAIS!O43</f>
        <v>0</v>
      </c>
      <c r="L28" s="32"/>
      <c r="M28" s="32"/>
      <c r="N28" s="32"/>
    </row>
    <row r="29" spans="1:14" ht="15" customHeight="1">
      <c r="A29" s="56"/>
      <c r="B29" s="57"/>
      <c r="C29" s="58"/>
      <c r="D29" s="59"/>
      <c r="E29" s="53"/>
      <c r="F29" s="62"/>
      <c r="G29" s="63"/>
      <c r="H29" s="47" t="s">
        <v>67</v>
      </c>
      <c r="I29" s="31">
        <f>I27+I28</f>
        <v>0</v>
      </c>
      <c r="J29" s="31">
        <f>J27+J28</f>
        <v>0</v>
      </c>
      <c r="K29" s="31">
        <f>TOTAIS!O45</f>
        <v>0</v>
      </c>
      <c r="L29" s="32"/>
      <c r="M29" s="32"/>
      <c r="N29" s="32"/>
    </row>
    <row r="30" spans="1:14" ht="15" customHeight="1">
      <c r="A30" s="56"/>
      <c r="B30" s="57"/>
      <c r="C30" s="58"/>
      <c r="D30" s="59"/>
      <c r="E30" s="53"/>
      <c r="F30" s="62"/>
      <c r="G30" s="63"/>
      <c r="H30" s="53"/>
      <c r="I30" s="32"/>
      <c r="J30" s="32"/>
      <c r="K30" s="65"/>
      <c r="L30" s="32"/>
      <c r="M30" s="32"/>
      <c r="N30" s="32"/>
    </row>
    <row r="31" spans="1:14" ht="15" customHeight="1">
      <c r="A31" s="56"/>
      <c r="B31" s="57"/>
      <c r="C31" s="58"/>
      <c r="D31" s="59"/>
      <c r="E31" s="53"/>
      <c r="F31" s="62"/>
      <c r="G31" s="63"/>
      <c r="H31" s="53"/>
      <c r="I31" s="32"/>
      <c r="J31" s="32"/>
      <c r="K31" s="67"/>
      <c r="L31" s="32"/>
      <c r="M31" s="32"/>
      <c r="N31" s="32"/>
    </row>
    <row r="32" spans="1:14" ht="15" customHeight="1">
      <c r="A32" s="56"/>
      <c r="B32" s="57"/>
      <c r="C32" s="58"/>
      <c r="D32" s="59"/>
      <c r="E32" s="53"/>
      <c r="F32" s="62"/>
      <c r="G32" s="63"/>
      <c r="H32" s="53"/>
      <c r="I32" s="32"/>
      <c r="J32" s="32"/>
      <c r="K32" s="67"/>
      <c r="L32" s="32"/>
      <c r="M32" s="32"/>
      <c r="N32" s="32"/>
    </row>
    <row r="33" spans="1:14" ht="15" customHeight="1">
      <c r="A33" s="56"/>
      <c r="B33" s="57"/>
      <c r="C33" s="58"/>
      <c r="D33" s="59"/>
      <c r="E33" s="53"/>
      <c r="F33" s="62"/>
      <c r="G33" s="63"/>
      <c r="H33" s="53"/>
      <c r="I33" s="32"/>
      <c r="J33" s="32"/>
      <c r="K33" s="67"/>
      <c r="L33" s="32"/>
      <c r="M33" s="32"/>
      <c r="N33" s="32"/>
    </row>
    <row r="34" spans="1:14" ht="15" customHeight="1">
      <c r="A34" s="56"/>
      <c r="B34" s="57"/>
      <c r="C34" s="58"/>
      <c r="D34" s="59"/>
      <c r="E34" s="53"/>
      <c r="F34" s="62"/>
      <c r="G34" s="63"/>
      <c r="H34" s="53"/>
      <c r="I34" s="32"/>
      <c r="J34" s="32"/>
      <c r="K34" s="67"/>
      <c r="L34" s="32"/>
      <c r="M34" s="32"/>
      <c r="N34" s="32"/>
    </row>
    <row r="35" spans="1:14" ht="15" customHeight="1">
      <c r="A35" s="56"/>
      <c r="B35" s="57"/>
      <c r="C35" s="58"/>
      <c r="D35" s="59"/>
      <c r="E35" s="53"/>
      <c r="F35" s="62"/>
      <c r="G35" s="63"/>
      <c r="H35" s="53"/>
      <c r="I35" s="32"/>
      <c r="J35" s="32"/>
      <c r="K35" s="32"/>
      <c r="L35" s="32"/>
      <c r="M35" s="32"/>
      <c r="N35" s="32"/>
    </row>
    <row r="36" spans="1:14" ht="15" customHeight="1">
      <c r="A36" s="56"/>
      <c r="B36" s="57"/>
      <c r="C36" s="58"/>
      <c r="D36" s="59"/>
      <c r="E36" s="53"/>
      <c r="F36" s="62"/>
      <c r="G36" s="63"/>
      <c r="H36" s="53"/>
      <c r="I36" s="32"/>
      <c r="J36" s="32"/>
      <c r="K36" s="32"/>
      <c r="L36" s="32"/>
      <c r="M36" s="32"/>
      <c r="N36" s="32"/>
    </row>
    <row r="37" spans="1:14" ht="15" customHeight="1">
      <c r="A37" s="56"/>
      <c r="B37" s="57"/>
      <c r="C37" s="58"/>
      <c r="D37" s="59"/>
      <c r="E37" s="53"/>
      <c r="F37" s="62"/>
      <c r="G37" s="63"/>
      <c r="H37" s="53"/>
      <c r="I37" s="32"/>
      <c r="J37" s="32"/>
      <c r="K37" s="32"/>
      <c r="L37" s="32"/>
      <c r="M37" s="32"/>
      <c r="N37" s="32"/>
    </row>
    <row r="38" spans="1:14" ht="15" customHeight="1">
      <c r="A38" s="56"/>
      <c r="B38" s="57"/>
      <c r="C38" s="58"/>
      <c r="D38" s="59"/>
      <c r="E38" s="53"/>
      <c r="F38" s="62"/>
      <c r="G38" s="63"/>
      <c r="H38" s="53"/>
      <c r="I38" s="32"/>
      <c r="J38" s="32"/>
      <c r="K38" s="32"/>
      <c r="L38" s="32"/>
      <c r="M38" s="32"/>
      <c r="N38" s="32"/>
    </row>
    <row r="39" spans="1:14" ht="15" customHeight="1">
      <c r="A39" s="56"/>
      <c r="B39" s="57"/>
      <c r="C39" s="58"/>
      <c r="D39" s="59"/>
      <c r="E39" s="53"/>
      <c r="F39" s="62"/>
      <c r="G39" s="63"/>
      <c r="H39" s="53"/>
      <c r="I39" s="32"/>
      <c r="J39" s="32"/>
      <c r="K39" s="32"/>
      <c r="L39" s="32"/>
      <c r="M39" s="32"/>
      <c r="N39" s="32"/>
    </row>
    <row r="40" spans="1:14" ht="15" customHeight="1">
      <c r="A40" s="56"/>
      <c r="B40" s="57"/>
      <c r="C40" s="58"/>
      <c r="D40" s="59"/>
      <c r="E40" s="53"/>
      <c r="F40" s="62"/>
      <c r="G40" s="63"/>
      <c r="H40" s="53"/>
      <c r="I40" s="32"/>
      <c r="J40" s="32"/>
      <c r="K40" s="32"/>
      <c r="L40" s="32"/>
      <c r="M40" s="32"/>
      <c r="N40" s="32"/>
    </row>
    <row r="41" spans="1:14" ht="15" customHeight="1">
      <c r="A41" s="56"/>
      <c r="B41" s="57"/>
      <c r="C41" s="58"/>
      <c r="D41" s="59"/>
      <c r="E41" s="53"/>
      <c r="F41" s="62"/>
      <c r="G41" s="63"/>
      <c r="H41" s="53"/>
      <c r="I41" s="32"/>
      <c r="J41" s="32"/>
      <c r="K41" s="32"/>
      <c r="L41" s="32"/>
      <c r="M41" s="32"/>
      <c r="N41" s="32"/>
    </row>
    <row r="42" spans="1:14" ht="15" customHeight="1">
      <c r="A42" s="56"/>
      <c r="B42" s="57"/>
      <c r="C42" s="58"/>
      <c r="D42" s="59"/>
      <c r="E42" s="53"/>
      <c r="F42" s="62"/>
      <c r="G42" s="63"/>
      <c r="H42" s="68"/>
      <c r="I42" s="32"/>
      <c r="J42" s="32"/>
      <c r="K42" s="32"/>
      <c r="L42" s="32"/>
      <c r="M42" s="32"/>
      <c r="N42" s="32"/>
    </row>
    <row r="43" spans="1:14" ht="15" customHeight="1">
      <c r="A43" s="56"/>
      <c r="B43" s="57"/>
      <c r="C43" s="58"/>
      <c r="D43" s="59"/>
      <c r="E43" s="53"/>
      <c r="F43" s="62"/>
      <c r="G43" s="63"/>
      <c r="H43" s="68"/>
      <c r="I43" s="32"/>
      <c r="J43" s="32"/>
      <c r="K43" s="32"/>
      <c r="L43" s="32"/>
      <c r="M43" s="32"/>
      <c r="N43" s="32"/>
    </row>
    <row r="44" spans="1:14" ht="15" customHeight="1">
      <c r="A44" s="56"/>
      <c r="B44" s="57"/>
      <c r="C44" s="58"/>
      <c r="D44" s="59"/>
      <c r="E44" s="53"/>
      <c r="F44" s="32"/>
      <c r="G44" s="66"/>
      <c r="H44" s="65"/>
      <c r="I44" s="32"/>
      <c r="J44" s="32"/>
      <c r="K44" s="32"/>
      <c r="L44" s="32"/>
      <c r="M44" s="32"/>
      <c r="N44" s="32"/>
    </row>
    <row r="45" spans="1:14" ht="15" customHeight="1">
      <c r="A45" s="56"/>
      <c r="B45" s="57"/>
      <c r="C45" s="58"/>
      <c r="D45" s="59"/>
      <c r="E45" s="53"/>
      <c r="F45" s="32"/>
      <c r="G45" s="60"/>
      <c r="H45" s="65"/>
      <c r="I45" s="32"/>
      <c r="J45" s="32"/>
      <c r="K45" s="32"/>
      <c r="L45" s="32"/>
      <c r="M45" s="32"/>
      <c r="N45" s="32"/>
    </row>
    <row r="46" spans="1:14" ht="15" customHeight="1">
      <c r="A46" s="56"/>
      <c r="B46" s="57"/>
      <c r="C46" s="58"/>
      <c r="D46" s="59"/>
      <c r="E46" s="53"/>
      <c r="F46" s="32"/>
      <c r="G46" s="60"/>
      <c r="H46" s="65"/>
      <c r="I46" s="32"/>
      <c r="J46" s="32"/>
      <c r="K46" s="32"/>
      <c r="L46" s="32"/>
      <c r="M46" s="32"/>
      <c r="N46" s="32"/>
    </row>
    <row r="47" spans="1:14" ht="15" customHeight="1">
      <c r="A47" s="56"/>
      <c r="B47" s="57"/>
      <c r="C47" s="58"/>
      <c r="D47" s="59"/>
      <c r="E47" s="53"/>
      <c r="F47" s="32"/>
      <c r="G47" s="60"/>
      <c r="H47" s="65"/>
      <c r="I47" s="32"/>
      <c r="J47" s="32"/>
      <c r="K47" s="32"/>
      <c r="L47" s="32"/>
      <c r="M47" s="32"/>
      <c r="N47" s="32"/>
    </row>
    <row r="48" spans="1:14" ht="15" customHeight="1">
      <c r="A48" s="56"/>
      <c r="B48" s="57"/>
      <c r="C48" s="58"/>
      <c r="D48" s="59"/>
      <c r="E48" s="53"/>
      <c r="F48" s="32"/>
      <c r="G48" s="61"/>
      <c r="H48" s="65"/>
      <c r="I48" s="32"/>
      <c r="J48" s="32"/>
      <c r="K48" s="32"/>
      <c r="L48" s="32"/>
      <c r="M48" s="32"/>
      <c r="N48" s="32"/>
    </row>
    <row r="49" spans="1:14" ht="15" customHeight="1">
      <c r="A49" s="56"/>
      <c r="B49" s="57"/>
      <c r="C49" s="58"/>
      <c r="D49" s="59"/>
      <c r="E49" s="53"/>
      <c r="F49" s="62"/>
      <c r="G49" s="69"/>
      <c r="H49" s="68"/>
      <c r="I49" s="32"/>
      <c r="J49" s="32"/>
      <c r="K49" s="32"/>
      <c r="L49" s="32"/>
      <c r="M49" s="32"/>
      <c r="N49" s="32"/>
    </row>
    <row r="50" spans="1:14" ht="15" customHeight="1">
      <c r="A50" s="56"/>
      <c r="B50" s="57"/>
      <c r="C50" s="58"/>
      <c r="D50" s="59"/>
      <c r="E50" s="53"/>
      <c r="F50" s="62"/>
      <c r="G50" s="69"/>
      <c r="H50" s="68"/>
      <c r="I50" s="32"/>
      <c r="J50" s="32"/>
      <c r="K50" s="32"/>
      <c r="L50" s="32"/>
      <c r="M50" s="32"/>
      <c r="N50" s="32"/>
    </row>
    <row r="51" spans="1:14" ht="15" customHeight="1">
      <c r="A51" s="56"/>
      <c r="B51" s="57"/>
      <c r="C51" s="58"/>
      <c r="D51" s="59"/>
      <c r="E51" s="53"/>
      <c r="F51" s="62"/>
      <c r="G51" s="69"/>
      <c r="H51" s="68"/>
      <c r="I51" s="32"/>
      <c r="J51" s="32"/>
      <c r="K51" s="32"/>
      <c r="L51" s="32"/>
      <c r="M51" s="32"/>
      <c r="N51" s="32"/>
    </row>
    <row r="52" spans="1:14" ht="15" customHeight="1">
      <c r="A52" s="56"/>
      <c r="B52" s="57"/>
      <c r="C52" s="58"/>
      <c r="D52" s="59"/>
      <c r="E52" s="53"/>
      <c r="F52" s="62"/>
      <c r="G52" s="69"/>
      <c r="H52" s="68"/>
      <c r="I52" s="32"/>
      <c r="J52" s="32"/>
      <c r="K52" s="32"/>
      <c r="L52" s="32"/>
      <c r="M52" s="32"/>
      <c r="N52" s="32"/>
    </row>
    <row r="53" spans="1:14" ht="15" customHeight="1">
      <c r="A53" s="56"/>
      <c r="B53" s="57"/>
      <c r="C53" s="58"/>
      <c r="D53" s="59"/>
      <c r="E53" s="53"/>
      <c r="F53" s="62"/>
      <c r="G53" s="69"/>
      <c r="H53" s="68"/>
      <c r="I53" s="32"/>
      <c r="J53" s="32"/>
      <c r="K53" s="32"/>
      <c r="L53" s="32"/>
      <c r="M53" s="32"/>
      <c r="N53" s="32"/>
    </row>
    <row r="54" spans="1:14" ht="15" customHeight="1">
      <c r="A54" s="56"/>
      <c r="B54" s="57"/>
      <c r="C54" s="58"/>
      <c r="D54" s="59"/>
      <c r="E54" s="53"/>
      <c r="F54" s="62"/>
      <c r="G54" s="69"/>
      <c r="H54" s="68"/>
      <c r="I54" s="32"/>
      <c r="J54" s="32"/>
      <c r="K54" s="32"/>
      <c r="L54" s="32"/>
      <c r="M54" s="32"/>
      <c r="N54" s="32"/>
    </row>
    <row r="55" spans="1:14" ht="15" customHeight="1">
      <c r="A55" s="56"/>
      <c r="B55" s="57"/>
      <c r="C55" s="58"/>
      <c r="D55" s="59"/>
      <c r="E55" s="53"/>
      <c r="F55" s="32"/>
      <c r="G55" s="64"/>
      <c r="H55" s="65"/>
      <c r="I55" s="32"/>
      <c r="J55" s="32"/>
      <c r="K55" s="32"/>
      <c r="L55" s="32"/>
      <c r="M55" s="32"/>
      <c r="N55" s="32"/>
    </row>
    <row r="56" spans="1:14" ht="15" customHeight="1">
      <c r="A56" s="56"/>
      <c r="B56" s="57"/>
      <c r="C56" s="58"/>
      <c r="D56" s="59"/>
      <c r="E56" s="53"/>
      <c r="F56" s="62"/>
      <c r="G56" s="69"/>
      <c r="H56" s="68"/>
      <c r="I56" s="32"/>
      <c r="J56" s="32"/>
      <c r="K56" s="32"/>
      <c r="L56" s="32"/>
      <c r="M56" s="32"/>
      <c r="N56" s="32"/>
    </row>
    <row r="57" spans="1:14" ht="15" customHeight="1">
      <c r="A57" s="56"/>
      <c r="B57" s="57"/>
      <c r="C57" s="58"/>
      <c r="D57" s="59"/>
      <c r="E57" s="53"/>
      <c r="F57" s="62"/>
      <c r="G57" s="69"/>
      <c r="H57" s="68"/>
      <c r="I57" s="32"/>
      <c r="J57" s="32"/>
      <c r="K57" s="32"/>
      <c r="L57" s="32"/>
      <c r="M57" s="32"/>
      <c r="N57" s="32"/>
    </row>
    <row r="58" spans="1:14" ht="15" customHeight="1">
      <c r="A58" s="56"/>
      <c r="B58" s="57"/>
      <c r="C58" s="58"/>
      <c r="D58" s="59"/>
      <c r="E58" s="53"/>
      <c r="F58" s="62"/>
      <c r="G58" s="69"/>
      <c r="H58" s="68"/>
      <c r="I58" s="32"/>
      <c r="J58" s="32"/>
      <c r="K58" s="32"/>
      <c r="L58" s="32"/>
      <c r="M58" s="32"/>
      <c r="N58" s="32"/>
    </row>
    <row r="59" spans="1:14" ht="15" customHeight="1">
      <c r="A59" s="56"/>
      <c r="B59" s="57"/>
      <c r="C59" s="58"/>
      <c r="D59" s="59"/>
      <c r="E59" s="53"/>
      <c r="F59" s="62"/>
      <c r="G59" s="69"/>
      <c r="H59" s="68"/>
      <c r="I59" s="32"/>
      <c r="J59" s="32"/>
      <c r="K59" s="32"/>
      <c r="L59" s="32"/>
      <c r="M59" s="32"/>
      <c r="N59" s="32"/>
    </row>
    <row r="60" spans="1:14" ht="15" customHeight="1">
      <c r="A60" s="56"/>
      <c r="B60" s="57"/>
      <c r="C60" s="58"/>
      <c r="D60" s="59"/>
      <c r="E60" s="53"/>
      <c r="F60" s="62"/>
      <c r="G60" s="69"/>
      <c r="H60" s="68"/>
      <c r="I60" s="32"/>
      <c r="J60" s="32"/>
      <c r="K60" s="32"/>
      <c r="L60" s="32"/>
      <c r="M60" s="32"/>
      <c r="N60" s="32"/>
    </row>
    <row r="61" spans="1:14" ht="15" customHeight="1">
      <c r="A61" s="56"/>
      <c r="B61" s="57"/>
      <c r="C61" s="58"/>
      <c r="D61" s="59"/>
      <c r="E61" s="53"/>
      <c r="F61" s="62"/>
      <c r="G61" s="69"/>
      <c r="H61" s="68"/>
      <c r="I61" s="32"/>
      <c r="J61" s="32"/>
      <c r="K61" s="32"/>
      <c r="L61" s="32"/>
      <c r="M61" s="32"/>
      <c r="N61" s="32"/>
    </row>
    <row r="62" spans="1:14" ht="15" customHeight="1">
      <c r="A62" s="56"/>
      <c r="B62" s="57"/>
      <c r="C62" s="58"/>
      <c r="D62" s="59"/>
      <c r="E62" s="53"/>
      <c r="F62" s="32"/>
      <c r="G62" s="66"/>
      <c r="H62" s="65"/>
      <c r="I62" s="32"/>
      <c r="J62" s="32"/>
      <c r="K62" s="32"/>
      <c r="L62" s="32"/>
      <c r="M62" s="32"/>
      <c r="N62" s="32"/>
    </row>
    <row r="63" spans="1:14" ht="15" customHeight="1">
      <c r="A63" s="56"/>
      <c r="B63" s="57"/>
      <c r="C63" s="58"/>
      <c r="D63" s="59"/>
      <c r="E63" s="53"/>
      <c r="F63" s="32"/>
      <c r="G63" s="61"/>
      <c r="H63" s="65"/>
      <c r="I63" s="32"/>
      <c r="J63" s="32"/>
      <c r="K63" s="32"/>
      <c r="L63" s="32"/>
      <c r="M63" s="32"/>
      <c r="N63" s="32"/>
    </row>
    <row r="64" spans="1:14" ht="15" customHeight="1">
      <c r="A64" s="56"/>
      <c r="B64" s="57"/>
      <c r="C64" s="58"/>
      <c r="D64" s="59"/>
      <c r="E64" s="53"/>
      <c r="F64" s="62"/>
      <c r="G64" s="69"/>
      <c r="H64" s="68"/>
      <c r="I64" s="32"/>
      <c r="J64" s="32"/>
      <c r="K64" s="32"/>
      <c r="L64" s="32"/>
      <c r="M64" s="32"/>
      <c r="N64" s="32"/>
    </row>
    <row r="65" spans="1:14" ht="15" customHeight="1">
      <c r="A65" s="95"/>
      <c r="B65" s="96"/>
      <c r="C65" s="97"/>
      <c r="D65" s="98"/>
      <c r="E65" s="99"/>
      <c r="F65" s="99"/>
      <c r="G65" s="66"/>
      <c r="H65" s="100"/>
      <c r="I65" s="100"/>
      <c r="J65" s="100"/>
      <c r="K65" s="100"/>
      <c r="L65" s="100"/>
      <c r="M65" s="100"/>
      <c r="N65" s="100"/>
    </row>
    <row r="66" spans="1:14" ht="15" customHeight="1">
      <c r="A66" s="95"/>
      <c r="B66" s="96"/>
      <c r="C66" s="97"/>
      <c r="D66" s="97"/>
      <c r="E66" s="99"/>
      <c r="F66" s="99"/>
      <c r="G66" s="60"/>
      <c r="H66" s="100"/>
      <c r="I66" s="100"/>
      <c r="J66" s="100"/>
      <c r="K66" s="100"/>
      <c r="L66" s="100"/>
      <c r="M66" s="100"/>
      <c r="N66" s="100"/>
    </row>
    <row r="67" spans="1:14" ht="15" customHeight="1">
      <c r="A67" s="95"/>
      <c r="B67" s="96"/>
      <c r="C67" s="97"/>
      <c r="D67" s="97"/>
      <c r="E67" s="99"/>
      <c r="F67" s="99"/>
      <c r="G67" s="60"/>
      <c r="H67" s="100"/>
      <c r="I67" s="100"/>
      <c r="J67" s="100"/>
      <c r="K67" s="100"/>
      <c r="L67" s="100"/>
      <c r="M67" s="100"/>
      <c r="N67" s="100"/>
    </row>
    <row r="68" spans="1:14" ht="15" customHeight="1">
      <c r="A68" s="95"/>
      <c r="B68" s="96"/>
      <c r="C68" s="97"/>
      <c r="D68" s="97"/>
      <c r="E68" s="99"/>
      <c r="F68" s="99"/>
      <c r="G68" s="60"/>
      <c r="H68" s="100"/>
      <c r="I68" s="100"/>
      <c r="J68" s="100"/>
      <c r="K68" s="100"/>
      <c r="L68" s="100"/>
      <c r="M68" s="100"/>
      <c r="N68" s="100"/>
    </row>
    <row r="69" spans="1:14" ht="15" customHeight="1">
      <c r="A69" s="95"/>
      <c r="B69" s="96"/>
      <c r="C69" s="97"/>
      <c r="D69" s="97"/>
      <c r="E69" s="99"/>
      <c r="F69" s="99"/>
      <c r="G69" s="60"/>
      <c r="H69" s="100"/>
      <c r="I69" s="100"/>
      <c r="J69" s="100"/>
      <c r="K69" s="100"/>
      <c r="L69" s="100"/>
      <c r="M69" s="100"/>
      <c r="N69" s="100"/>
    </row>
    <row r="70" spans="1:14" ht="15" customHeight="1">
      <c r="A70" s="95"/>
      <c r="B70" s="96"/>
      <c r="C70" s="97"/>
      <c r="D70" s="97"/>
      <c r="E70" s="99"/>
      <c r="F70" s="99"/>
      <c r="G70" s="60"/>
      <c r="H70" s="100"/>
      <c r="I70" s="100"/>
      <c r="J70" s="100"/>
      <c r="K70" s="100"/>
      <c r="L70" s="100"/>
      <c r="M70" s="100"/>
      <c r="N70" s="100"/>
    </row>
    <row r="71" spans="1:14" ht="15" customHeight="1">
      <c r="A71" s="95"/>
      <c r="B71" s="96"/>
      <c r="C71" s="97"/>
      <c r="D71" s="97"/>
      <c r="E71" s="99"/>
      <c r="F71" s="99"/>
      <c r="G71" s="60"/>
      <c r="H71" s="100"/>
      <c r="I71" s="100"/>
      <c r="J71" s="100"/>
      <c r="K71" s="100"/>
      <c r="L71" s="100"/>
      <c r="M71" s="100"/>
      <c r="N71" s="100"/>
    </row>
    <row r="72" spans="1:14" ht="15" customHeight="1">
      <c r="A72" s="95"/>
      <c r="B72" s="96"/>
      <c r="C72" s="97"/>
      <c r="D72" s="97"/>
      <c r="E72" s="99"/>
      <c r="F72" s="99"/>
      <c r="G72" s="60"/>
      <c r="H72" s="100"/>
      <c r="I72" s="100"/>
      <c r="J72" s="100"/>
      <c r="K72" s="100"/>
      <c r="L72" s="100"/>
      <c r="M72" s="100"/>
      <c r="N72" s="100"/>
    </row>
    <row r="73" spans="1:14" ht="15" customHeight="1">
      <c r="A73" s="95"/>
      <c r="B73" s="96"/>
      <c r="C73" s="97"/>
      <c r="D73" s="97"/>
      <c r="E73" s="99"/>
      <c r="F73" s="99"/>
      <c r="G73" s="60"/>
      <c r="H73" s="100"/>
      <c r="I73" s="100"/>
      <c r="J73" s="100"/>
      <c r="K73" s="100"/>
      <c r="L73" s="100"/>
      <c r="M73" s="100"/>
      <c r="N73" s="100"/>
    </row>
    <row r="74" spans="1:14" ht="15" customHeight="1">
      <c r="A74" s="95"/>
      <c r="B74" s="96"/>
      <c r="C74" s="97"/>
      <c r="D74" s="97"/>
      <c r="E74" s="99"/>
      <c r="F74" s="99"/>
      <c r="G74" s="60"/>
      <c r="H74" s="100"/>
      <c r="I74" s="100"/>
      <c r="J74" s="100"/>
      <c r="K74" s="100"/>
      <c r="L74" s="100"/>
      <c r="M74" s="100"/>
      <c r="N74" s="100"/>
    </row>
    <row r="75" spans="1:14" ht="15" customHeight="1">
      <c r="A75" s="95"/>
      <c r="B75" s="96"/>
      <c r="C75" s="97"/>
      <c r="D75" s="97"/>
      <c r="E75" s="99"/>
      <c r="F75" s="99"/>
      <c r="G75" s="60"/>
      <c r="H75" s="100"/>
      <c r="I75" s="100"/>
      <c r="J75" s="100"/>
      <c r="K75" s="100"/>
      <c r="L75" s="100"/>
      <c r="M75" s="100"/>
      <c r="N75" s="100"/>
    </row>
    <row r="76" spans="1:14" ht="15" customHeight="1">
      <c r="A76" s="95"/>
      <c r="B76" s="96"/>
      <c r="C76" s="97"/>
      <c r="D76" s="97"/>
      <c r="E76" s="99"/>
      <c r="F76" s="99"/>
      <c r="G76" s="61"/>
      <c r="H76" s="100"/>
      <c r="I76" s="100"/>
      <c r="J76" s="100"/>
      <c r="K76" s="100"/>
      <c r="L76" s="100"/>
      <c r="M76" s="100"/>
      <c r="N76" s="100"/>
    </row>
    <row r="77" spans="1:14" ht="15" customHeight="1">
      <c r="A77" s="95"/>
      <c r="B77" s="96"/>
      <c r="C77" s="97"/>
      <c r="D77" s="97"/>
      <c r="E77" s="99"/>
      <c r="F77" s="101"/>
      <c r="G77" s="63"/>
      <c r="H77" s="102"/>
      <c r="I77" s="100"/>
      <c r="J77" s="100"/>
      <c r="K77" s="100"/>
      <c r="L77" s="100"/>
      <c r="M77" s="100"/>
      <c r="N77" s="100"/>
    </row>
    <row r="78" spans="1:14" ht="15" customHeight="1">
      <c r="A78" s="95"/>
      <c r="B78" s="96"/>
      <c r="C78" s="97"/>
      <c r="D78" s="97"/>
      <c r="E78" s="99"/>
      <c r="F78" s="101"/>
      <c r="G78" s="63"/>
      <c r="H78" s="102"/>
      <c r="I78" s="100"/>
      <c r="J78" s="100"/>
      <c r="K78" s="100"/>
      <c r="L78" s="100"/>
      <c r="M78" s="100"/>
      <c r="N78" s="100"/>
    </row>
    <row r="79" spans="1:14" ht="15" customHeight="1">
      <c r="A79" s="95"/>
      <c r="B79" s="96"/>
      <c r="C79" s="97"/>
      <c r="D79" s="97"/>
      <c r="E79" s="99"/>
      <c r="F79" s="99"/>
      <c r="G79" s="66"/>
      <c r="H79" s="100"/>
      <c r="I79" s="100"/>
      <c r="J79" s="100"/>
      <c r="K79" s="100"/>
      <c r="L79" s="100"/>
      <c r="M79" s="100"/>
      <c r="N79" s="100"/>
    </row>
    <row r="80" spans="1:14" ht="15" customHeight="1">
      <c r="A80" s="95"/>
      <c r="B80" s="96"/>
      <c r="C80" s="97"/>
      <c r="D80" s="97"/>
      <c r="E80" s="99"/>
      <c r="F80" s="99"/>
      <c r="G80" s="60"/>
      <c r="H80" s="100"/>
      <c r="I80" s="100"/>
      <c r="J80" s="100"/>
      <c r="K80" s="100"/>
      <c r="L80" s="100"/>
      <c r="M80" s="100"/>
      <c r="N80" s="100"/>
    </row>
    <row r="81" spans="1:14" ht="15" customHeight="1">
      <c r="A81" s="95"/>
      <c r="B81" s="96"/>
      <c r="C81" s="97"/>
      <c r="D81" s="97"/>
      <c r="E81" s="99"/>
      <c r="F81" s="99"/>
      <c r="G81" s="60"/>
      <c r="H81" s="100"/>
      <c r="I81" s="100"/>
      <c r="J81" s="100"/>
      <c r="K81" s="100"/>
      <c r="L81" s="100"/>
      <c r="M81" s="100"/>
      <c r="N81" s="100"/>
    </row>
    <row r="82" spans="1:14" ht="15" customHeight="1">
      <c r="A82" s="95"/>
      <c r="B82" s="96"/>
      <c r="C82" s="97"/>
      <c r="D82" s="97"/>
      <c r="E82" s="99"/>
      <c r="F82" s="99"/>
      <c r="G82" s="60"/>
      <c r="H82" s="100"/>
      <c r="I82" s="100"/>
      <c r="J82" s="100"/>
      <c r="K82" s="100"/>
      <c r="L82" s="100"/>
      <c r="M82" s="100"/>
      <c r="N82" s="100"/>
    </row>
    <row r="83" spans="1:14" ht="15" customHeight="1">
      <c r="A83" s="95"/>
      <c r="B83" s="96"/>
      <c r="C83" s="97"/>
      <c r="D83" s="97"/>
      <c r="E83" s="99"/>
      <c r="F83" s="99"/>
      <c r="G83" s="61"/>
      <c r="H83" s="100"/>
      <c r="I83" s="100"/>
      <c r="J83" s="100"/>
      <c r="K83" s="100"/>
      <c r="L83" s="100"/>
      <c r="M83" s="100"/>
      <c r="N83" s="100"/>
    </row>
    <row r="84" spans="1:14" ht="15" customHeight="1">
      <c r="A84" s="95"/>
      <c r="B84" s="96"/>
      <c r="C84" s="97"/>
      <c r="D84" s="97"/>
      <c r="E84" s="99"/>
      <c r="F84" s="101"/>
      <c r="G84" s="63"/>
      <c r="H84" s="102"/>
      <c r="I84" s="100"/>
      <c r="J84" s="100"/>
      <c r="K84" s="100"/>
      <c r="L84" s="100"/>
      <c r="M84" s="100"/>
      <c r="N84" s="100"/>
    </row>
    <row r="85" spans="1:14" ht="15" customHeight="1">
      <c r="A85" s="95"/>
      <c r="B85" s="96"/>
      <c r="C85" s="97"/>
      <c r="D85" s="97"/>
      <c r="E85" s="99"/>
      <c r="F85" s="101"/>
      <c r="G85" s="63"/>
      <c r="H85" s="102"/>
      <c r="I85" s="100"/>
      <c r="J85" s="100"/>
      <c r="K85" s="100"/>
      <c r="L85" s="100"/>
      <c r="M85" s="100"/>
      <c r="N85" s="100"/>
    </row>
    <row r="86" spans="1:14" ht="15" customHeight="1">
      <c r="A86" s="95"/>
      <c r="B86" s="96"/>
      <c r="C86" s="97"/>
      <c r="D86" s="97"/>
      <c r="E86" s="99"/>
      <c r="F86" s="99"/>
      <c r="G86" s="66"/>
      <c r="H86" s="100"/>
      <c r="I86" s="100"/>
      <c r="J86" s="100"/>
      <c r="K86" s="100"/>
      <c r="L86" s="100"/>
      <c r="M86" s="100"/>
      <c r="N86" s="100"/>
    </row>
    <row r="87" spans="1:14" ht="15" customHeight="1">
      <c r="A87" s="95"/>
      <c r="B87" s="96"/>
      <c r="C87" s="97"/>
      <c r="D87" s="97"/>
      <c r="E87" s="99"/>
      <c r="F87" s="99"/>
      <c r="G87" s="61"/>
      <c r="H87" s="100"/>
      <c r="I87" s="100"/>
      <c r="J87" s="100"/>
      <c r="K87" s="100"/>
      <c r="L87" s="100"/>
      <c r="M87" s="100"/>
      <c r="N87" s="100"/>
    </row>
    <row r="88" spans="1:14" ht="15" customHeight="1">
      <c r="A88" s="95"/>
      <c r="B88" s="96"/>
      <c r="C88" s="97"/>
      <c r="D88" s="97"/>
      <c r="E88" s="99"/>
      <c r="F88" s="101"/>
      <c r="G88" s="63"/>
      <c r="H88" s="102"/>
      <c r="I88" s="100"/>
      <c r="J88" s="100"/>
      <c r="K88" s="100"/>
      <c r="L88" s="100"/>
      <c r="M88" s="100"/>
      <c r="N88" s="100"/>
    </row>
    <row r="89" spans="1:14" ht="15" customHeight="1">
      <c r="A89" s="95"/>
      <c r="B89" s="96"/>
      <c r="C89" s="97"/>
      <c r="D89" s="97"/>
      <c r="E89" s="99"/>
      <c r="F89" s="99"/>
      <c r="G89" s="64"/>
      <c r="H89" s="100"/>
      <c r="I89" s="100"/>
      <c r="J89" s="100"/>
      <c r="K89" s="100"/>
      <c r="L89" s="100"/>
      <c r="M89" s="100"/>
      <c r="N89" s="100"/>
    </row>
    <row r="90" spans="1:14" ht="15" customHeight="1">
      <c r="A90" s="95"/>
      <c r="B90" s="96"/>
      <c r="C90" s="97"/>
      <c r="D90" s="97"/>
      <c r="E90" s="99"/>
      <c r="F90" s="101"/>
      <c r="G90" s="63"/>
      <c r="H90" s="102"/>
      <c r="I90" s="100"/>
      <c r="J90" s="100"/>
      <c r="K90" s="100"/>
      <c r="L90" s="100"/>
      <c r="M90" s="100"/>
      <c r="N90" s="100"/>
    </row>
    <row r="91" spans="1:14" ht="15" customHeight="1">
      <c r="A91" s="95"/>
      <c r="B91" s="96"/>
      <c r="C91" s="97"/>
      <c r="D91" s="97"/>
      <c r="E91" s="99"/>
      <c r="F91" s="101"/>
      <c r="G91" s="63"/>
      <c r="H91" s="102"/>
      <c r="I91" s="100"/>
      <c r="J91" s="100"/>
      <c r="K91" s="100"/>
      <c r="L91" s="100"/>
      <c r="M91" s="100"/>
      <c r="N91" s="100"/>
    </row>
    <row r="92" spans="1:14" ht="15" customHeight="1">
      <c r="A92" s="95"/>
      <c r="B92" s="96"/>
      <c r="C92" s="97"/>
      <c r="D92" s="97"/>
      <c r="E92" s="99"/>
      <c r="F92" s="99"/>
      <c r="G92" s="66"/>
      <c r="H92" s="100"/>
      <c r="I92" s="100"/>
      <c r="J92" s="100"/>
      <c r="K92" s="100"/>
      <c r="L92" s="100"/>
      <c r="M92" s="100"/>
      <c r="N92" s="100"/>
    </row>
    <row r="93" spans="1:14" ht="15" customHeight="1">
      <c r="A93" s="95"/>
      <c r="B93" s="96"/>
      <c r="C93" s="97"/>
      <c r="D93" s="97"/>
      <c r="E93" s="99"/>
      <c r="F93" s="99"/>
      <c r="G93" s="60"/>
      <c r="H93" s="100"/>
      <c r="I93" s="100"/>
      <c r="J93" s="100"/>
      <c r="K93" s="100"/>
      <c r="L93" s="100"/>
      <c r="M93" s="100"/>
      <c r="N93" s="100"/>
    </row>
    <row r="94" spans="1:14" ht="15" customHeight="1">
      <c r="A94" s="95"/>
      <c r="B94" s="96"/>
      <c r="C94" s="97"/>
      <c r="D94" s="97"/>
      <c r="E94" s="99"/>
      <c r="F94" s="99"/>
      <c r="G94" s="60"/>
      <c r="H94" s="100"/>
      <c r="I94" s="100"/>
      <c r="J94" s="100"/>
      <c r="K94" s="100"/>
      <c r="L94" s="100"/>
      <c r="M94" s="100"/>
      <c r="N94" s="100"/>
    </row>
    <row r="95" spans="1:14" ht="15" customHeight="1">
      <c r="A95" s="95"/>
      <c r="B95" s="96"/>
      <c r="C95" s="97"/>
      <c r="D95" s="97"/>
      <c r="E95" s="99"/>
      <c r="F95" s="99"/>
      <c r="G95" s="60"/>
      <c r="H95" s="100"/>
      <c r="I95" s="100"/>
      <c r="J95" s="100"/>
      <c r="K95" s="100"/>
      <c r="L95" s="100"/>
      <c r="M95" s="100"/>
      <c r="N95" s="100"/>
    </row>
    <row r="96" spans="1:14" ht="15" customHeight="1">
      <c r="A96" s="95"/>
      <c r="B96" s="96"/>
      <c r="C96" s="97"/>
      <c r="D96" s="97"/>
      <c r="E96" s="99"/>
      <c r="F96" s="99"/>
      <c r="G96" s="60"/>
      <c r="H96" s="100"/>
      <c r="I96" s="100"/>
      <c r="J96" s="100"/>
      <c r="K96" s="100"/>
      <c r="L96" s="100"/>
      <c r="M96" s="100"/>
      <c r="N96" s="100"/>
    </row>
    <row r="97" spans="1:14" ht="15" customHeight="1">
      <c r="A97" s="95"/>
      <c r="B97" s="96"/>
      <c r="C97" s="97"/>
      <c r="D97" s="97"/>
      <c r="E97" s="99"/>
      <c r="F97" s="99"/>
      <c r="G97" s="61"/>
      <c r="H97" s="100"/>
      <c r="I97" s="100"/>
      <c r="J97" s="100"/>
      <c r="K97" s="100"/>
      <c r="L97" s="100"/>
      <c r="M97" s="100"/>
      <c r="N97" s="100"/>
    </row>
    <row r="98" spans="1:14" ht="15" customHeight="1">
      <c r="A98" s="95"/>
      <c r="B98" s="96"/>
      <c r="C98" s="97"/>
      <c r="D98" s="97"/>
      <c r="E98" s="99"/>
      <c r="F98" s="101"/>
      <c r="G98" s="63"/>
      <c r="H98" s="102"/>
      <c r="I98" s="100"/>
      <c r="J98" s="100"/>
      <c r="K98" s="100"/>
      <c r="L98" s="100"/>
      <c r="M98" s="100"/>
      <c r="N98" s="100"/>
    </row>
    <row r="99" spans="1:14" ht="15" customHeight="1">
      <c r="A99" s="95"/>
      <c r="B99" s="96"/>
      <c r="C99" s="97"/>
      <c r="D99" s="97"/>
      <c r="E99" s="99"/>
      <c r="F99" s="101"/>
      <c r="G99" s="63"/>
      <c r="H99" s="102"/>
      <c r="I99" s="100"/>
      <c r="J99" s="100"/>
      <c r="K99" s="100"/>
      <c r="L99" s="100"/>
      <c r="M99" s="100"/>
      <c r="N99" s="100"/>
    </row>
    <row r="100" spans="1:14" ht="15" customHeight="1">
      <c r="A100" s="95"/>
      <c r="B100" s="96"/>
      <c r="C100" s="97"/>
      <c r="D100" s="97"/>
      <c r="E100" s="99"/>
      <c r="F100" s="101"/>
      <c r="G100" s="63"/>
      <c r="H100" s="102"/>
      <c r="I100" s="100"/>
      <c r="J100" s="100"/>
      <c r="K100" s="100"/>
      <c r="L100" s="100"/>
      <c r="M100" s="100"/>
      <c r="N100" s="100"/>
    </row>
    <row r="101" spans="1:14" ht="15" customHeight="1">
      <c r="A101" s="95"/>
      <c r="B101" s="96"/>
      <c r="C101" s="97"/>
      <c r="D101" s="97"/>
      <c r="E101" s="99"/>
      <c r="F101" s="99"/>
      <c r="G101" s="66"/>
      <c r="H101" s="100"/>
      <c r="I101" s="100"/>
      <c r="J101" s="100"/>
      <c r="K101" s="100"/>
      <c r="L101" s="100"/>
      <c r="M101" s="100"/>
      <c r="N101" s="100"/>
    </row>
    <row r="102" spans="1:14" ht="15" customHeight="1">
      <c r="A102" s="95"/>
      <c r="B102" s="96"/>
      <c r="C102" s="97"/>
      <c r="D102" s="97"/>
      <c r="E102" s="96"/>
      <c r="F102" s="96"/>
      <c r="G102" s="60"/>
      <c r="H102" s="100"/>
      <c r="I102" s="100"/>
      <c r="J102" s="100"/>
      <c r="K102" s="100"/>
      <c r="L102" s="100"/>
      <c r="M102" s="100"/>
      <c r="N102" s="100"/>
    </row>
    <row r="103" spans="1:14" ht="15" customHeight="1">
      <c r="A103" s="95"/>
      <c r="B103" s="96"/>
      <c r="C103" s="97"/>
      <c r="D103" s="97"/>
      <c r="E103" s="96"/>
      <c r="F103" s="99"/>
      <c r="G103" s="61"/>
      <c r="H103" s="100"/>
      <c r="I103" s="100"/>
      <c r="J103" s="100"/>
      <c r="K103" s="100"/>
      <c r="L103" s="100"/>
      <c r="M103" s="100"/>
      <c r="N103" s="100"/>
    </row>
    <row r="104" spans="1:14" ht="15" customHeight="1">
      <c r="A104" s="95"/>
      <c r="B104" s="96"/>
      <c r="C104" s="97"/>
      <c r="D104" s="97"/>
      <c r="E104" s="99"/>
      <c r="F104" s="101"/>
      <c r="G104" s="63"/>
      <c r="H104" s="102"/>
      <c r="I104" s="100"/>
      <c r="J104" s="100"/>
      <c r="K104" s="100"/>
      <c r="L104" s="100"/>
      <c r="M104" s="100"/>
      <c r="N104" s="100"/>
    </row>
    <row r="105" spans="1:14" ht="15" customHeight="1">
      <c r="A105" s="95"/>
      <c r="B105" s="96"/>
      <c r="C105" s="97"/>
      <c r="D105" s="97"/>
      <c r="E105" s="99"/>
      <c r="F105" s="99"/>
      <c r="G105" s="66"/>
      <c r="H105" s="100"/>
      <c r="I105" s="100"/>
      <c r="J105" s="100"/>
      <c r="K105" s="100"/>
      <c r="L105" s="100"/>
      <c r="M105" s="100"/>
      <c r="N105" s="100"/>
    </row>
    <row r="106" spans="1:14" ht="15" customHeight="1">
      <c r="A106" s="95"/>
      <c r="B106" s="96"/>
      <c r="C106" s="97"/>
      <c r="D106" s="97"/>
      <c r="E106" s="99"/>
      <c r="F106" s="99"/>
      <c r="G106" s="60"/>
      <c r="H106" s="100"/>
      <c r="I106" s="100"/>
      <c r="J106" s="100"/>
      <c r="K106" s="100"/>
      <c r="L106" s="100"/>
      <c r="M106" s="100"/>
      <c r="N106" s="100"/>
    </row>
    <row r="107" spans="1:14" ht="15" customHeight="1">
      <c r="A107" s="95"/>
      <c r="B107" s="96"/>
      <c r="C107" s="97"/>
      <c r="D107" s="97"/>
      <c r="E107" s="99"/>
      <c r="F107" s="99"/>
      <c r="G107" s="60"/>
      <c r="H107" s="100"/>
      <c r="I107" s="100"/>
      <c r="J107" s="100"/>
      <c r="K107" s="100"/>
      <c r="L107" s="100"/>
      <c r="M107" s="100"/>
      <c r="N107" s="100"/>
    </row>
    <row r="108" spans="1:14" ht="15" customHeight="1">
      <c r="A108" s="95"/>
      <c r="B108" s="96"/>
      <c r="C108" s="97"/>
      <c r="D108" s="97"/>
      <c r="E108" s="99"/>
      <c r="F108" s="99"/>
      <c r="G108" s="61"/>
      <c r="H108" s="100"/>
      <c r="I108" s="100"/>
      <c r="J108" s="100"/>
      <c r="K108" s="100"/>
      <c r="L108" s="100"/>
      <c r="M108" s="100"/>
      <c r="N108" s="100"/>
    </row>
    <row r="109" spans="1:14" ht="15" customHeight="1">
      <c r="A109" s="95"/>
      <c r="B109" s="96"/>
      <c r="C109" s="97"/>
      <c r="D109" s="97"/>
      <c r="E109" s="99"/>
      <c r="F109" s="101"/>
      <c r="G109" s="63"/>
      <c r="H109" s="102"/>
      <c r="I109" s="100"/>
      <c r="J109" s="100"/>
      <c r="K109" s="100"/>
      <c r="L109" s="100"/>
      <c r="M109" s="100"/>
      <c r="N109" s="100"/>
    </row>
    <row r="110" spans="1:14" ht="15" customHeight="1">
      <c r="A110" s="95"/>
      <c r="B110" s="96"/>
      <c r="C110" s="97"/>
      <c r="D110" s="97"/>
      <c r="E110" s="99"/>
      <c r="F110" s="101"/>
      <c r="G110" s="63"/>
      <c r="H110" s="102"/>
      <c r="I110" s="100"/>
      <c r="J110" s="100"/>
      <c r="K110" s="100"/>
      <c r="L110" s="100"/>
      <c r="M110" s="100"/>
      <c r="N110" s="100"/>
    </row>
    <row r="111" spans="1:14" ht="15" customHeight="1">
      <c r="A111" s="95"/>
      <c r="B111" s="96"/>
      <c r="C111" s="97"/>
      <c r="D111" s="97"/>
      <c r="E111" s="99"/>
      <c r="F111" s="101"/>
      <c r="G111" s="63"/>
      <c r="H111" s="102"/>
      <c r="I111" s="100"/>
      <c r="J111" s="100"/>
      <c r="K111" s="100"/>
      <c r="L111" s="100"/>
      <c r="M111" s="100"/>
      <c r="N111" s="100"/>
    </row>
    <row r="112" spans="1:14" ht="15" customHeight="1">
      <c r="A112" s="56"/>
      <c r="B112" s="57"/>
      <c r="C112" s="70"/>
      <c r="D112" s="97"/>
      <c r="E112" s="99"/>
      <c r="F112" s="99"/>
      <c r="G112" s="66"/>
      <c r="H112" s="100"/>
      <c r="I112" s="100"/>
      <c r="J112" s="100"/>
      <c r="K112" s="100"/>
      <c r="L112" s="100"/>
      <c r="M112" s="100"/>
      <c r="N112" s="100"/>
    </row>
    <row r="113" spans="1:14" ht="15" customHeight="1">
      <c r="A113" s="56"/>
      <c r="B113" s="57"/>
      <c r="C113" s="70"/>
      <c r="D113" s="97"/>
      <c r="E113" s="99"/>
      <c r="F113" s="99"/>
      <c r="G113" s="60"/>
      <c r="H113" s="100"/>
      <c r="I113" s="100"/>
      <c r="J113" s="100"/>
      <c r="K113" s="100"/>
      <c r="L113" s="100"/>
      <c r="M113" s="100"/>
      <c r="N113" s="100"/>
    </row>
    <row r="114" spans="1:14" ht="15" customHeight="1">
      <c r="A114" s="56"/>
      <c r="B114" s="57"/>
      <c r="C114" s="70"/>
      <c r="D114" s="97"/>
      <c r="E114" s="32"/>
      <c r="F114" s="32"/>
      <c r="G114" s="60"/>
      <c r="H114" s="100"/>
      <c r="I114" s="100"/>
      <c r="J114" s="100"/>
      <c r="K114" s="100"/>
      <c r="L114" s="100"/>
      <c r="M114" s="100"/>
      <c r="N114" s="100"/>
    </row>
    <row r="115" spans="1:14" ht="15" customHeight="1">
      <c r="A115" s="56"/>
      <c r="B115" s="57"/>
      <c r="C115" s="70"/>
      <c r="D115" s="97"/>
      <c r="E115" s="32"/>
      <c r="F115" s="99"/>
      <c r="G115" s="60"/>
      <c r="H115" s="100"/>
      <c r="I115" s="100"/>
      <c r="J115" s="100"/>
      <c r="K115" s="100"/>
      <c r="L115" s="100"/>
      <c r="M115" s="100"/>
      <c r="N115" s="100"/>
    </row>
    <row r="116" spans="1:14" ht="15" customHeight="1">
      <c r="A116" s="56"/>
      <c r="B116" s="57"/>
      <c r="C116" s="70"/>
      <c r="D116" s="97"/>
      <c r="E116" s="32"/>
      <c r="F116" s="32"/>
      <c r="G116" s="60"/>
      <c r="H116" s="100"/>
      <c r="I116" s="100"/>
      <c r="J116" s="100"/>
      <c r="K116" s="100"/>
      <c r="L116" s="100"/>
      <c r="M116" s="100"/>
      <c r="N116" s="100"/>
    </row>
    <row r="117" spans="1:14" ht="15" customHeight="1">
      <c r="A117" s="56"/>
      <c r="B117" s="57"/>
      <c r="C117" s="70"/>
      <c r="D117" s="97"/>
      <c r="E117" s="32"/>
      <c r="F117" s="99"/>
      <c r="G117" s="60"/>
      <c r="H117" s="100"/>
      <c r="I117" s="100"/>
      <c r="J117" s="100"/>
      <c r="K117" s="100"/>
      <c r="L117" s="100"/>
      <c r="M117" s="100"/>
      <c r="N117" s="100"/>
    </row>
    <row r="118" spans="1:14" ht="15" customHeight="1">
      <c r="A118" s="56"/>
      <c r="B118" s="57"/>
      <c r="C118" s="70"/>
      <c r="D118" s="97"/>
      <c r="E118" s="32"/>
      <c r="F118" s="99"/>
      <c r="G118" s="60"/>
      <c r="H118" s="100"/>
      <c r="I118" s="100"/>
      <c r="J118" s="100"/>
      <c r="K118" s="100"/>
      <c r="L118" s="100"/>
      <c r="M118" s="100"/>
      <c r="N118" s="100"/>
    </row>
    <row r="119" spans="1:14" ht="15" customHeight="1">
      <c r="A119" s="56"/>
      <c r="B119" s="57"/>
      <c r="C119" s="70"/>
      <c r="D119" s="97"/>
      <c r="E119" s="32"/>
      <c r="F119" s="32"/>
      <c r="G119" s="60"/>
      <c r="H119" s="100"/>
      <c r="I119" s="100"/>
      <c r="J119" s="100"/>
      <c r="K119" s="100"/>
      <c r="L119" s="100"/>
      <c r="M119" s="100"/>
      <c r="N119" s="100"/>
    </row>
    <row r="120" spans="1:14" ht="15" customHeight="1">
      <c r="A120" s="56"/>
      <c r="B120" s="57"/>
      <c r="C120" s="70"/>
      <c r="D120" s="97"/>
      <c r="E120" s="32"/>
      <c r="F120" s="32"/>
      <c r="G120" s="60"/>
      <c r="H120" s="100"/>
      <c r="I120" s="100"/>
      <c r="J120" s="100"/>
      <c r="K120" s="100"/>
      <c r="L120" s="100"/>
      <c r="M120" s="100"/>
      <c r="N120" s="100"/>
    </row>
    <row r="121" spans="1:14" ht="15" customHeight="1">
      <c r="A121" s="56"/>
      <c r="B121" s="57"/>
      <c r="C121" s="70"/>
      <c r="D121" s="97"/>
      <c r="E121" s="32"/>
      <c r="F121" s="99"/>
      <c r="G121" s="60"/>
      <c r="H121" s="100"/>
      <c r="I121" s="100"/>
      <c r="J121" s="100"/>
      <c r="K121" s="100"/>
      <c r="L121" s="100"/>
      <c r="M121" s="100"/>
      <c r="N121" s="100"/>
    </row>
    <row r="122" spans="1:14" ht="15" customHeight="1">
      <c r="A122" s="56"/>
      <c r="B122" s="57"/>
      <c r="C122" s="70"/>
      <c r="D122" s="97"/>
      <c r="E122" s="32"/>
      <c r="F122" s="99"/>
      <c r="G122" s="60"/>
      <c r="H122" s="100"/>
      <c r="I122" s="100"/>
      <c r="J122" s="100"/>
      <c r="K122" s="100"/>
      <c r="L122" s="100"/>
      <c r="M122" s="100"/>
      <c r="N122" s="100"/>
    </row>
    <row r="123" spans="1:14" ht="15" customHeight="1">
      <c r="A123" s="56"/>
      <c r="B123" s="57"/>
      <c r="C123" s="70"/>
      <c r="D123" s="97"/>
      <c r="E123" s="32"/>
      <c r="F123" s="32"/>
      <c r="G123" s="60"/>
      <c r="H123" s="100"/>
      <c r="I123" s="100"/>
      <c r="J123" s="100"/>
      <c r="K123" s="100"/>
      <c r="L123" s="100"/>
      <c r="M123" s="100"/>
      <c r="N123" s="100"/>
    </row>
    <row r="124" spans="1:14" ht="15" customHeight="1">
      <c r="A124" s="56"/>
      <c r="B124" s="57"/>
      <c r="C124" s="70"/>
      <c r="D124" s="97"/>
      <c r="E124" s="32"/>
      <c r="F124" s="99"/>
      <c r="G124" s="60"/>
      <c r="H124" s="100"/>
      <c r="I124" s="100"/>
      <c r="J124" s="100"/>
      <c r="K124" s="100"/>
      <c r="L124" s="100"/>
      <c r="M124" s="100"/>
      <c r="N124" s="100"/>
    </row>
    <row r="125" spans="1:14" ht="15" customHeight="1">
      <c r="A125" s="56"/>
      <c r="B125" s="57"/>
      <c r="C125" s="70"/>
      <c r="D125" s="97"/>
      <c r="E125" s="32"/>
      <c r="F125" s="32"/>
      <c r="G125" s="60"/>
      <c r="H125" s="100"/>
      <c r="I125" s="100"/>
      <c r="J125" s="100"/>
      <c r="K125" s="100"/>
      <c r="L125" s="100"/>
      <c r="M125" s="100"/>
      <c r="N125" s="100"/>
    </row>
    <row r="126" spans="1:14" ht="15" customHeight="1">
      <c r="A126" s="56"/>
      <c r="B126" s="57"/>
      <c r="C126" s="70"/>
      <c r="D126" s="97"/>
      <c r="E126" s="32"/>
      <c r="F126" s="32"/>
      <c r="G126" s="60"/>
      <c r="H126" s="100"/>
      <c r="I126" s="100"/>
      <c r="J126" s="100"/>
      <c r="K126" s="100"/>
      <c r="L126" s="100"/>
      <c r="M126" s="100"/>
      <c r="N126" s="100"/>
    </row>
    <row r="127" spans="1:14" ht="15" customHeight="1">
      <c r="A127" s="56"/>
      <c r="B127" s="57"/>
      <c r="C127" s="70"/>
      <c r="D127" s="97"/>
      <c r="E127" s="32"/>
      <c r="F127" s="99"/>
      <c r="G127" s="60"/>
      <c r="H127" s="100"/>
      <c r="I127" s="100"/>
      <c r="J127" s="100"/>
      <c r="K127" s="100"/>
      <c r="L127" s="100"/>
      <c r="M127" s="100"/>
      <c r="N127" s="100"/>
    </row>
    <row r="128" spans="1:14" ht="15" customHeight="1">
      <c r="A128" s="56"/>
      <c r="B128" s="57"/>
      <c r="C128" s="70"/>
      <c r="D128" s="97"/>
      <c r="E128" s="32"/>
      <c r="F128" s="99"/>
      <c r="G128" s="60"/>
      <c r="H128" s="100"/>
      <c r="I128" s="100"/>
      <c r="J128" s="100"/>
      <c r="K128" s="100"/>
      <c r="L128" s="100"/>
      <c r="M128" s="100"/>
      <c r="N128" s="100"/>
    </row>
    <row r="129" spans="1:14" ht="15" customHeight="1">
      <c r="A129" s="56"/>
      <c r="B129" s="57"/>
      <c r="C129" s="70"/>
      <c r="D129" s="97"/>
      <c r="E129" s="32"/>
      <c r="F129" s="99"/>
      <c r="G129" s="60"/>
      <c r="H129" s="100"/>
      <c r="I129" s="100"/>
      <c r="J129" s="100"/>
      <c r="K129" s="100"/>
      <c r="L129" s="100"/>
      <c r="M129" s="100"/>
      <c r="N129" s="100"/>
    </row>
    <row r="130" spans="1:14" ht="15" customHeight="1">
      <c r="A130" s="56"/>
      <c r="B130" s="57"/>
      <c r="C130" s="70"/>
      <c r="D130" s="97"/>
      <c r="E130" s="32"/>
      <c r="F130" s="99"/>
      <c r="G130" s="60"/>
      <c r="H130" s="100"/>
      <c r="I130" s="100"/>
      <c r="J130" s="100"/>
      <c r="K130" s="100"/>
      <c r="L130" s="100"/>
      <c r="M130" s="100"/>
      <c r="N130" s="100"/>
    </row>
    <row r="131" spans="1:14" ht="15" customHeight="1">
      <c r="A131" s="56"/>
      <c r="B131" s="57"/>
      <c r="C131" s="70"/>
      <c r="D131" s="97"/>
      <c r="E131" s="32"/>
      <c r="F131" s="99"/>
      <c r="G131" s="60"/>
      <c r="H131" s="100"/>
      <c r="I131" s="100"/>
      <c r="J131" s="100"/>
      <c r="K131" s="100"/>
      <c r="L131" s="100"/>
      <c r="M131" s="100"/>
      <c r="N131" s="100"/>
    </row>
    <row r="132" spans="1:14" ht="15" customHeight="1">
      <c r="A132" s="56"/>
      <c r="B132" s="57"/>
      <c r="C132" s="70"/>
      <c r="D132" s="97"/>
      <c r="E132" s="32"/>
      <c r="F132" s="99"/>
      <c r="G132" s="60"/>
      <c r="H132" s="100"/>
      <c r="I132" s="100"/>
      <c r="J132" s="100"/>
      <c r="K132" s="100"/>
      <c r="L132" s="100"/>
      <c r="M132" s="100"/>
      <c r="N132" s="100"/>
    </row>
    <row r="133" spans="1:14" ht="15" customHeight="1">
      <c r="A133" s="56"/>
      <c r="B133" s="57"/>
      <c r="C133" s="70"/>
      <c r="D133" s="97"/>
      <c r="E133" s="32"/>
      <c r="F133" s="99"/>
      <c r="G133" s="60"/>
      <c r="H133" s="100"/>
      <c r="I133" s="100"/>
      <c r="J133" s="100"/>
      <c r="K133" s="100"/>
      <c r="L133" s="100"/>
      <c r="M133" s="100"/>
      <c r="N133" s="100"/>
    </row>
    <row r="134" spans="1:14" ht="15" customHeight="1">
      <c r="A134" s="56"/>
      <c r="B134" s="57"/>
      <c r="C134" s="70"/>
      <c r="D134" s="97"/>
      <c r="E134" s="32"/>
      <c r="F134" s="32"/>
      <c r="G134" s="60"/>
      <c r="H134" s="100"/>
      <c r="I134" s="100"/>
      <c r="J134" s="100"/>
      <c r="K134" s="100"/>
      <c r="L134" s="100"/>
      <c r="M134" s="100"/>
      <c r="N134" s="100"/>
    </row>
    <row r="135" spans="1:14" ht="15" customHeight="1">
      <c r="A135" s="56"/>
      <c r="B135" s="57"/>
      <c r="C135" s="70"/>
      <c r="D135" s="97"/>
      <c r="E135" s="32"/>
      <c r="F135" s="32"/>
      <c r="G135" s="60"/>
      <c r="H135" s="100"/>
      <c r="I135" s="100"/>
      <c r="J135" s="100"/>
      <c r="K135" s="100"/>
      <c r="L135" s="100"/>
      <c r="M135" s="100"/>
      <c r="N135" s="100"/>
    </row>
    <row r="136" spans="1:14" ht="15" customHeight="1">
      <c r="A136" s="56"/>
      <c r="B136" s="57"/>
      <c r="C136" s="70"/>
      <c r="D136" s="97"/>
      <c r="E136" s="32"/>
      <c r="F136" s="99"/>
      <c r="G136" s="60"/>
      <c r="H136" s="100"/>
      <c r="I136" s="100"/>
      <c r="J136" s="100"/>
      <c r="K136" s="100"/>
      <c r="L136" s="100"/>
      <c r="M136" s="100"/>
      <c r="N136" s="100"/>
    </row>
    <row r="137" spans="1:14" ht="15" customHeight="1">
      <c r="A137" s="56"/>
      <c r="B137" s="57"/>
      <c r="C137" s="70"/>
      <c r="D137" s="97"/>
      <c r="E137" s="32"/>
      <c r="F137" s="99"/>
      <c r="G137" s="60"/>
      <c r="H137" s="100"/>
      <c r="I137" s="100"/>
      <c r="J137" s="100"/>
      <c r="K137" s="100"/>
      <c r="L137" s="100"/>
      <c r="M137" s="100"/>
      <c r="N137" s="100"/>
    </row>
    <row r="138" spans="1:14" ht="15" customHeight="1">
      <c r="A138" s="56"/>
      <c r="B138" s="57"/>
      <c r="C138" s="70"/>
      <c r="D138" s="97"/>
      <c r="E138" s="32"/>
      <c r="F138" s="99"/>
      <c r="G138" s="60"/>
      <c r="H138" s="100"/>
      <c r="I138" s="100"/>
      <c r="J138" s="100"/>
      <c r="K138" s="100"/>
      <c r="L138" s="100"/>
      <c r="M138" s="100"/>
      <c r="N138" s="100"/>
    </row>
    <row r="139" spans="1:14" ht="15" customHeight="1">
      <c r="A139" s="56"/>
      <c r="B139" s="57"/>
      <c r="C139" s="70"/>
      <c r="D139" s="97"/>
      <c r="E139" s="32"/>
      <c r="F139" s="32"/>
      <c r="G139" s="60"/>
      <c r="H139" s="100"/>
      <c r="I139" s="100"/>
      <c r="J139" s="100"/>
      <c r="K139" s="100"/>
      <c r="L139" s="100"/>
      <c r="M139" s="100"/>
      <c r="N139" s="100"/>
    </row>
    <row r="140" spans="1:14" ht="15" customHeight="1">
      <c r="A140" s="56"/>
      <c r="B140" s="57"/>
      <c r="C140" s="70"/>
      <c r="D140" s="97"/>
      <c r="E140" s="32"/>
      <c r="F140" s="32"/>
      <c r="G140" s="60"/>
      <c r="H140" s="100"/>
      <c r="I140" s="100"/>
      <c r="J140" s="100"/>
      <c r="K140" s="100"/>
      <c r="L140" s="100"/>
      <c r="M140" s="100"/>
      <c r="N140" s="100"/>
    </row>
    <row r="141" spans="1:14" ht="15" customHeight="1">
      <c r="A141" s="56"/>
      <c r="B141" s="57"/>
      <c r="C141" s="70"/>
      <c r="D141" s="97"/>
      <c r="E141" s="32"/>
      <c r="F141" s="99"/>
      <c r="G141" s="60"/>
      <c r="H141" s="100"/>
      <c r="I141" s="100"/>
      <c r="J141" s="100"/>
      <c r="K141" s="100"/>
      <c r="L141" s="100"/>
      <c r="M141" s="100"/>
      <c r="N141" s="100"/>
    </row>
    <row r="142" spans="1:14" ht="15" customHeight="1">
      <c r="A142" s="56"/>
      <c r="B142" s="57"/>
      <c r="C142" s="70"/>
      <c r="D142" s="97"/>
      <c r="E142" s="32"/>
      <c r="F142" s="99"/>
      <c r="G142" s="60"/>
      <c r="H142" s="100"/>
      <c r="I142" s="100"/>
      <c r="J142" s="100"/>
      <c r="K142" s="100"/>
      <c r="L142" s="100"/>
      <c r="M142" s="100"/>
      <c r="N142" s="100"/>
    </row>
    <row r="143" spans="1:14" ht="15" customHeight="1">
      <c r="A143" s="56"/>
      <c r="B143" s="57"/>
      <c r="C143" s="70"/>
      <c r="D143" s="97"/>
      <c r="E143" s="32"/>
      <c r="F143" s="32"/>
      <c r="G143" s="60"/>
      <c r="H143" s="100"/>
      <c r="I143" s="100"/>
      <c r="J143" s="100"/>
      <c r="K143" s="100"/>
      <c r="L143" s="100"/>
      <c r="M143" s="100"/>
      <c r="N143" s="100"/>
    </row>
    <row r="144" spans="1:14" ht="15" customHeight="1">
      <c r="A144" s="56"/>
      <c r="B144" s="57"/>
      <c r="C144" s="70"/>
      <c r="D144" s="97"/>
      <c r="E144" s="32"/>
      <c r="F144" s="32"/>
      <c r="G144" s="60"/>
      <c r="H144" s="100"/>
      <c r="I144" s="100"/>
      <c r="J144" s="100"/>
      <c r="K144" s="100"/>
      <c r="L144" s="100"/>
      <c r="M144" s="100"/>
      <c r="N144" s="100"/>
    </row>
    <row r="145" spans="1:14" ht="15" customHeight="1">
      <c r="A145" s="56"/>
      <c r="B145" s="57"/>
      <c r="C145" s="70"/>
      <c r="D145" s="97"/>
      <c r="E145" s="32"/>
      <c r="F145" s="32"/>
      <c r="G145" s="60"/>
      <c r="H145" s="100"/>
      <c r="I145" s="100"/>
      <c r="J145" s="100"/>
      <c r="K145" s="100"/>
      <c r="L145" s="100"/>
      <c r="M145" s="100"/>
      <c r="N145" s="100"/>
    </row>
    <row r="146" spans="1:14" ht="15" customHeight="1">
      <c r="A146" s="56"/>
      <c r="B146" s="57"/>
      <c r="C146" s="70"/>
      <c r="D146" s="97"/>
      <c r="E146" s="32"/>
      <c r="F146" s="32"/>
      <c r="G146" s="60"/>
      <c r="H146" s="100"/>
      <c r="I146" s="100"/>
      <c r="J146" s="100"/>
      <c r="K146" s="100"/>
      <c r="L146" s="100"/>
      <c r="M146" s="100"/>
      <c r="N146" s="100"/>
    </row>
    <row r="147" spans="1:14" ht="15" customHeight="1">
      <c r="A147" s="56"/>
      <c r="B147" s="57"/>
      <c r="C147" s="70"/>
      <c r="D147" s="97"/>
      <c r="E147" s="32"/>
      <c r="F147" s="32"/>
      <c r="G147" s="60"/>
      <c r="H147" s="100"/>
      <c r="I147" s="100"/>
      <c r="J147" s="100"/>
      <c r="K147" s="100"/>
      <c r="L147" s="100"/>
      <c r="M147" s="100"/>
      <c r="N147" s="100"/>
    </row>
    <row r="148" spans="1:14" ht="15" customHeight="1">
      <c r="A148" s="56"/>
      <c r="B148" s="57"/>
      <c r="C148" s="70"/>
      <c r="D148" s="97"/>
      <c r="E148" s="32"/>
      <c r="F148" s="32"/>
      <c r="G148" s="60"/>
      <c r="H148" s="100"/>
      <c r="I148" s="100"/>
      <c r="J148" s="100"/>
      <c r="K148" s="100"/>
      <c r="L148" s="100"/>
      <c r="M148" s="100"/>
      <c r="N148" s="100"/>
    </row>
    <row r="149" spans="1:14" ht="15" customHeight="1">
      <c r="A149" s="56"/>
      <c r="B149" s="57"/>
      <c r="C149" s="70"/>
      <c r="D149" s="97"/>
      <c r="E149" s="32"/>
      <c r="F149" s="32"/>
      <c r="G149" s="60"/>
      <c r="H149" s="100"/>
      <c r="I149" s="100"/>
      <c r="J149" s="100"/>
      <c r="K149" s="100"/>
      <c r="L149" s="100"/>
      <c r="M149" s="100"/>
      <c r="N149" s="100"/>
    </row>
    <row r="150" spans="1:14" ht="15" customHeight="1">
      <c r="A150" s="56"/>
      <c r="B150" s="57"/>
      <c r="C150" s="70"/>
      <c r="D150" s="97"/>
      <c r="E150" s="32"/>
      <c r="F150" s="32"/>
      <c r="G150" s="60"/>
      <c r="H150" s="100"/>
      <c r="I150" s="100"/>
      <c r="J150" s="100"/>
      <c r="K150" s="100"/>
      <c r="L150" s="100"/>
      <c r="M150" s="100"/>
      <c r="N150" s="100"/>
    </row>
    <row r="151" spans="1:14" ht="15" customHeight="1">
      <c r="A151" s="56"/>
      <c r="B151" s="57"/>
      <c r="C151" s="70"/>
      <c r="D151" s="97"/>
      <c r="E151" s="32"/>
      <c r="F151" s="32"/>
      <c r="G151" s="60"/>
      <c r="H151" s="100"/>
      <c r="I151" s="100"/>
      <c r="J151" s="100"/>
      <c r="K151" s="100"/>
      <c r="L151" s="100"/>
      <c r="M151" s="100"/>
      <c r="N151" s="100"/>
    </row>
    <row r="152" spans="1:14" ht="15" customHeight="1">
      <c r="A152" s="56"/>
      <c r="B152" s="57"/>
      <c r="C152" s="70"/>
      <c r="D152" s="97"/>
      <c r="E152" s="32"/>
      <c r="F152" s="32"/>
      <c r="G152" s="60"/>
      <c r="H152" s="100"/>
      <c r="I152" s="100"/>
      <c r="J152" s="100"/>
      <c r="K152" s="100"/>
      <c r="L152" s="100"/>
      <c r="M152" s="100"/>
      <c r="N152" s="100"/>
    </row>
    <row r="153" spans="1:14" ht="15" customHeight="1">
      <c r="A153" s="56"/>
      <c r="B153" s="57"/>
      <c r="C153" s="70"/>
      <c r="D153" s="97"/>
      <c r="E153" s="32"/>
      <c r="F153" s="32"/>
      <c r="G153" s="60"/>
      <c r="H153" s="100"/>
      <c r="I153" s="100"/>
      <c r="J153" s="100"/>
      <c r="K153" s="100"/>
      <c r="L153" s="100"/>
      <c r="M153" s="100"/>
      <c r="N153" s="100"/>
    </row>
    <row r="154" spans="1:14" ht="15" customHeight="1">
      <c r="A154" s="56"/>
      <c r="B154" s="57"/>
      <c r="C154" s="70"/>
      <c r="D154" s="97"/>
      <c r="E154" s="32"/>
      <c r="F154" s="32"/>
      <c r="G154" s="60"/>
      <c r="H154" s="100"/>
      <c r="I154" s="100"/>
      <c r="J154" s="100"/>
      <c r="K154" s="100"/>
      <c r="L154" s="100"/>
      <c r="M154" s="100"/>
      <c r="N154" s="100"/>
    </row>
    <row r="155" spans="1:14" ht="15" customHeight="1">
      <c r="A155" s="56"/>
      <c r="B155" s="57"/>
      <c r="C155" s="70"/>
      <c r="D155" s="97"/>
      <c r="E155" s="32"/>
      <c r="F155" s="32"/>
      <c r="G155" s="60"/>
      <c r="H155" s="100"/>
      <c r="I155" s="100"/>
      <c r="J155" s="100"/>
      <c r="K155" s="100"/>
      <c r="L155" s="100"/>
      <c r="M155" s="100"/>
      <c r="N155" s="100"/>
    </row>
    <row r="156" spans="1:14" ht="15" customHeight="1">
      <c r="A156" s="56"/>
      <c r="B156" s="57"/>
      <c r="C156" s="70"/>
      <c r="D156" s="97"/>
      <c r="E156" s="32"/>
      <c r="F156" s="32"/>
      <c r="G156" s="60"/>
      <c r="H156" s="100"/>
      <c r="I156" s="100"/>
      <c r="J156" s="100"/>
      <c r="K156" s="100"/>
      <c r="L156" s="100"/>
      <c r="M156" s="100"/>
      <c r="N156" s="100"/>
    </row>
    <row r="157" spans="1:14" ht="15" customHeight="1">
      <c r="A157" s="95"/>
      <c r="B157" s="96"/>
      <c r="C157" s="97"/>
      <c r="D157" s="97"/>
      <c r="E157" s="32"/>
      <c r="F157" s="32"/>
      <c r="G157" s="32"/>
      <c r="H157" s="100"/>
      <c r="I157" s="100"/>
      <c r="J157" s="100"/>
      <c r="K157" s="100"/>
      <c r="L157" s="100"/>
      <c r="M157" s="100"/>
      <c r="N157" s="100"/>
    </row>
    <row r="158" spans="1:14" ht="15" customHeight="1">
      <c r="A158" s="95"/>
      <c r="B158" s="96"/>
      <c r="C158" s="97"/>
      <c r="D158" s="97"/>
      <c r="E158" s="32"/>
      <c r="F158" s="32"/>
      <c r="G158" s="32"/>
      <c r="H158" s="100"/>
      <c r="I158" s="100"/>
      <c r="J158" s="100"/>
      <c r="K158" s="100"/>
      <c r="L158" s="100"/>
      <c r="M158" s="100"/>
      <c r="N158" s="100"/>
    </row>
    <row r="159" spans="1:14" ht="15" customHeight="1">
      <c r="A159" s="95"/>
      <c r="B159" s="96"/>
      <c r="C159" s="97"/>
      <c r="D159" s="97"/>
      <c r="E159" s="32"/>
      <c r="F159" s="32"/>
      <c r="G159" s="32"/>
      <c r="H159" s="100"/>
      <c r="I159" s="100"/>
      <c r="J159" s="100"/>
      <c r="K159" s="100"/>
      <c r="L159" s="100"/>
      <c r="M159" s="100"/>
      <c r="N159" s="100"/>
    </row>
    <row r="160" spans="1:14" ht="15" customHeight="1">
      <c r="A160" s="95"/>
      <c r="B160" s="96"/>
      <c r="C160" s="97"/>
      <c r="D160" s="97"/>
      <c r="E160" s="32"/>
      <c r="F160" s="32"/>
      <c r="G160" s="32"/>
      <c r="H160" s="100"/>
      <c r="I160" s="100"/>
      <c r="J160" s="100"/>
      <c r="K160" s="100"/>
      <c r="L160" s="100"/>
      <c r="M160" s="100"/>
      <c r="N160" s="100"/>
    </row>
  </sheetData>
  <conditionalFormatting sqref="M3:N5 L6:N17 L18:L19 N18:N19">
    <cfRule type="cellIs" dxfId="13" priority="1" stopIfTrue="1" operator="greaterThan">
      <formula>0</formula>
    </cfRule>
    <cfRule type="cellIs" dxfId="12" priority="2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41"/>
  <sheetViews>
    <sheetView showGridLines="0" workbookViewId="0"/>
  </sheetViews>
  <sheetFormatPr defaultColWidth="11.125" defaultRowHeight="12.75" customHeight="1"/>
  <cols>
    <col min="1" max="1" width="10.375" style="103" customWidth="1"/>
    <col min="2" max="2" width="50.375" style="103" customWidth="1"/>
    <col min="3" max="3" width="9" style="103" customWidth="1"/>
    <col min="4" max="4" width="8.875" style="103" customWidth="1"/>
    <col min="5" max="5" width="18.375" style="103" customWidth="1"/>
    <col min="6" max="6" width="15.875" style="103" customWidth="1"/>
    <col min="7" max="7" width="19.125" style="103" customWidth="1"/>
    <col min="8" max="8" width="20.875" style="103" customWidth="1"/>
    <col min="9" max="9" width="7.5" style="103" customWidth="1"/>
    <col min="10" max="10" width="7.875" style="103" customWidth="1"/>
    <col min="11" max="11" width="6.625" style="103" customWidth="1"/>
    <col min="12" max="14" width="6.875" style="103" customWidth="1"/>
    <col min="15" max="15" width="11.125" style="103" customWidth="1"/>
    <col min="16" max="16384" width="11.125" style="103"/>
  </cols>
  <sheetData>
    <row r="1" spans="1:14" ht="15" customHeight="1">
      <c r="A1" s="26"/>
      <c r="B1" s="26"/>
      <c r="C1" s="27">
        <f>SUM(C3:C115)</f>
        <v>0</v>
      </c>
      <c r="D1" s="28" t="s">
        <v>45</v>
      </c>
      <c r="E1" s="27">
        <f>SUM(L6:L19)</f>
        <v>1215</v>
      </c>
      <c r="F1" s="27">
        <f>C1+I25</f>
        <v>0</v>
      </c>
      <c r="G1" s="29">
        <f>F1-E1</f>
        <v>-1215</v>
      </c>
      <c r="H1" s="30" t="s">
        <v>19</v>
      </c>
      <c r="I1" s="31">
        <f>COUNTA(B3:B121)</f>
        <v>0</v>
      </c>
      <c r="J1" s="32"/>
      <c r="K1" s="32"/>
      <c r="L1" s="32"/>
      <c r="M1" s="32"/>
      <c r="N1" s="32"/>
    </row>
    <row r="2" spans="1:14" ht="15.95" customHeight="1">
      <c r="A2" s="33" t="s">
        <v>46</v>
      </c>
      <c r="B2" s="34" t="s">
        <v>47</v>
      </c>
      <c r="C2" s="35" t="s">
        <v>48</v>
      </c>
      <c r="D2" s="36" t="s">
        <v>68</v>
      </c>
      <c r="E2" s="36" t="s">
        <v>50</v>
      </c>
      <c r="F2" s="35" t="s">
        <v>51</v>
      </c>
      <c r="G2" s="37" t="s">
        <v>52</v>
      </c>
      <c r="H2" s="38" t="s">
        <v>16</v>
      </c>
      <c r="I2" s="31">
        <f>SUMIF(G$3:G$72,H2,C$3:C$72)</f>
        <v>0</v>
      </c>
      <c r="J2" s="39">
        <f>TOTAIS!P5</f>
        <v>1000</v>
      </c>
      <c r="K2" s="31">
        <f>TOTAIS!O5</f>
        <v>1500</v>
      </c>
      <c r="L2" s="31">
        <f>K2-I2</f>
        <v>1500</v>
      </c>
      <c r="M2" s="32"/>
      <c r="N2" s="32"/>
    </row>
    <row r="3" spans="1:14" ht="15.95" customHeight="1">
      <c r="A3" s="73"/>
      <c r="B3" s="74"/>
      <c r="C3" s="75"/>
      <c r="D3" s="59"/>
      <c r="E3" s="59"/>
      <c r="F3" s="76"/>
      <c r="G3" s="63"/>
      <c r="H3" s="47" t="s">
        <v>17</v>
      </c>
      <c r="I3" s="31">
        <f>SUMIF(G$3:G$72,H3,C$3:C$72)</f>
        <v>0</v>
      </c>
      <c r="J3" s="32"/>
      <c r="K3" s="32"/>
      <c r="L3" s="32"/>
      <c r="M3" s="32"/>
      <c r="N3" s="32"/>
    </row>
    <row r="4" spans="1:14" ht="15" customHeight="1">
      <c r="A4" s="56"/>
      <c r="B4" s="57"/>
      <c r="C4" s="58"/>
      <c r="D4" s="59"/>
      <c r="E4" s="77"/>
      <c r="F4" s="62"/>
      <c r="G4" s="63"/>
      <c r="H4" s="53"/>
      <c r="I4" s="32"/>
      <c r="J4" s="30" t="s">
        <v>58</v>
      </c>
      <c r="K4" s="30" t="s">
        <v>59</v>
      </c>
      <c r="L4" s="30" t="s">
        <v>60</v>
      </c>
      <c r="M4" s="32"/>
      <c r="N4" s="32"/>
    </row>
    <row r="5" spans="1:14" ht="15" customHeight="1">
      <c r="A5" s="56"/>
      <c r="B5" s="57"/>
      <c r="C5" s="58"/>
      <c r="D5" s="59"/>
      <c r="E5" s="53"/>
      <c r="F5" s="62"/>
      <c r="G5" s="63"/>
      <c r="H5" s="53"/>
      <c r="I5" s="32"/>
      <c r="J5" s="32"/>
      <c r="K5" s="32"/>
      <c r="L5" s="32"/>
      <c r="M5" s="32"/>
      <c r="N5" s="32"/>
    </row>
    <row r="6" spans="1:14" ht="15" customHeight="1">
      <c r="A6" s="56"/>
      <c r="B6" s="57"/>
      <c r="C6" s="70"/>
      <c r="D6" s="78"/>
      <c r="E6" s="32"/>
      <c r="F6" s="32"/>
      <c r="G6" s="66"/>
      <c r="H6" s="30" t="str">
        <f>TOTAIS!$A10</f>
        <v>Renda</v>
      </c>
      <c r="I6" s="31">
        <f t="shared" ref="I6:I19" si="0">-SUMIF(G$3:G$121,H6,C$3:C$121)</f>
        <v>0</v>
      </c>
      <c r="J6" s="39">
        <f>TOTAIS!P10</f>
        <v>300</v>
      </c>
      <c r="K6" s="31">
        <f>TOTAIS!O10</f>
        <v>300</v>
      </c>
      <c r="L6" s="31">
        <f t="shared" ref="L6:L19" si="1">IF(K6-I6&lt;0,0,K6-I6)</f>
        <v>300</v>
      </c>
      <c r="M6" s="31">
        <v>0</v>
      </c>
      <c r="N6" s="31">
        <f t="shared" ref="N6:N19" si="2">IF(I6&lt;0,K6,IF(L6&lt;0,0,M6*L6))</f>
        <v>0</v>
      </c>
    </row>
    <row r="7" spans="1:14" ht="15" customHeight="1">
      <c r="A7" s="56"/>
      <c r="B7" s="57"/>
      <c r="C7" s="58"/>
      <c r="D7" s="59"/>
      <c r="E7" s="53"/>
      <c r="F7" s="32"/>
      <c r="G7" s="60"/>
      <c r="H7" s="30" t="str">
        <f>TOTAIS!$A11</f>
        <v>Comida</v>
      </c>
      <c r="I7" s="31">
        <f t="shared" si="0"/>
        <v>0</v>
      </c>
      <c r="J7" s="39">
        <f>TOTAIS!P11</f>
        <v>200</v>
      </c>
      <c r="K7" s="31">
        <f>TOTAIS!O11</f>
        <v>400</v>
      </c>
      <c r="L7" s="31">
        <f t="shared" si="1"/>
        <v>400</v>
      </c>
      <c r="M7" s="31">
        <v>1</v>
      </c>
      <c r="N7" s="31">
        <f t="shared" si="2"/>
        <v>400</v>
      </c>
    </row>
    <row r="8" spans="1:14" ht="15" customHeight="1">
      <c r="A8" s="56"/>
      <c r="B8" s="57"/>
      <c r="C8" s="70"/>
      <c r="D8" s="78"/>
      <c r="E8" s="32"/>
      <c r="F8" s="32"/>
      <c r="G8" s="60"/>
      <c r="H8" s="30" t="str">
        <f>TOTAIS!$A12</f>
        <v>Portagens</v>
      </c>
      <c r="I8" s="31">
        <f t="shared" si="0"/>
        <v>0</v>
      </c>
      <c r="J8" s="39">
        <f>TOTAIS!P12</f>
        <v>0</v>
      </c>
      <c r="K8" s="31">
        <f>TOTAIS!O12</f>
        <v>50</v>
      </c>
      <c r="L8" s="31">
        <f t="shared" si="1"/>
        <v>50</v>
      </c>
      <c r="M8" s="31">
        <v>1</v>
      </c>
      <c r="N8" s="31">
        <f t="shared" si="2"/>
        <v>50</v>
      </c>
    </row>
    <row r="9" spans="1:14" ht="15" customHeight="1">
      <c r="A9" s="56"/>
      <c r="B9" s="57"/>
      <c r="C9" s="58"/>
      <c r="D9" s="59"/>
      <c r="E9" s="53"/>
      <c r="F9" s="32"/>
      <c r="G9" s="60"/>
      <c r="H9" s="30" t="str">
        <f>TOTAIS!$A13</f>
        <v>Contas</v>
      </c>
      <c r="I9" s="31">
        <f t="shared" si="0"/>
        <v>0</v>
      </c>
      <c r="J9" s="39">
        <f>TOTAIS!P13</f>
        <v>0</v>
      </c>
      <c r="K9" s="31">
        <f>TOTAIS!O13</f>
        <v>50</v>
      </c>
      <c r="L9" s="31">
        <f t="shared" si="1"/>
        <v>50</v>
      </c>
      <c r="M9" s="31">
        <v>1</v>
      </c>
      <c r="N9" s="31">
        <f t="shared" si="2"/>
        <v>50</v>
      </c>
    </row>
    <row r="10" spans="1:14" ht="15" customHeight="1">
      <c r="A10" s="56"/>
      <c r="B10" s="57"/>
      <c r="C10" s="58"/>
      <c r="D10" s="59"/>
      <c r="E10" s="53"/>
      <c r="F10" s="32"/>
      <c r="G10" s="60"/>
      <c r="H10" s="30" t="str">
        <f>TOTAIS!$A14</f>
        <v>Diesel</v>
      </c>
      <c r="I10" s="31">
        <f t="shared" si="0"/>
        <v>0</v>
      </c>
      <c r="J10" s="39">
        <f>TOTAIS!P14</f>
        <v>35</v>
      </c>
      <c r="K10" s="31">
        <f>TOTAIS!O14</f>
        <v>100</v>
      </c>
      <c r="L10" s="31">
        <f t="shared" si="1"/>
        <v>100</v>
      </c>
      <c r="M10" s="31">
        <v>1</v>
      </c>
      <c r="N10" s="31">
        <f t="shared" si="2"/>
        <v>100</v>
      </c>
    </row>
    <row r="11" spans="1:14" ht="15" customHeight="1">
      <c r="A11" s="56"/>
      <c r="B11" s="57"/>
      <c r="C11" s="58"/>
      <c r="D11" s="59"/>
      <c r="E11" s="53"/>
      <c r="F11" s="32"/>
      <c r="G11" s="60"/>
      <c r="H11" s="30" t="str">
        <f>TOTAIS!$A15</f>
        <v>Serviços</v>
      </c>
      <c r="I11" s="31">
        <f t="shared" si="0"/>
        <v>0</v>
      </c>
      <c r="J11" s="39">
        <f>TOTAIS!P15</f>
        <v>0</v>
      </c>
      <c r="K11" s="31">
        <f>TOTAIS!O15</f>
        <v>50</v>
      </c>
      <c r="L11" s="31">
        <f t="shared" si="1"/>
        <v>50</v>
      </c>
      <c r="M11" s="31">
        <v>0</v>
      </c>
      <c r="N11" s="31">
        <f t="shared" si="2"/>
        <v>0</v>
      </c>
    </row>
    <row r="12" spans="1:14" ht="15" customHeight="1">
      <c r="A12" s="56"/>
      <c r="B12" s="57"/>
      <c r="C12" s="58"/>
      <c r="D12" s="59"/>
      <c r="E12" s="53"/>
      <c r="F12" s="32"/>
      <c r="G12" s="60"/>
      <c r="H12" s="30" t="str">
        <f>TOTAIS!$A16</f>
        <v>UBER Transporte</v>
      </c>
      <c r="I12" s="31">
        <f t="shared" si="0"/>
        <v>0</v>
      </c>
      <c r="J12" s="39">
        <f>TOTAIS!P16</f>
        <v>0</v>
      </c>
      <c r="K12" s="31">
        <f>TOTAIS!O16</f>
        <v>10</v>
      </c>
      <c r="L12" s="31">
        <f t="shared" si="1"/>
        <v>10</v>
      </c>
      <c r="M12" s="31">
        <v>0</v>
      </c>
      <c r="N12" s="31">
        <f t="shared" si="2"/>
        <v>0</v>
      </c>
    </row>
    <row r="13" spans="1:14" ht="15" customHeight="1">
      <c r="A13" s="56"/>
      <c r="B13" s="57"/>
      <c r="C13" s="58"/>
      <c r="D13" s="59"/>
      <c r="E13" s="53"/>
      <c r="F13" s="32"/>
      <c r="G13" s="61"/>
      <c r="H13" s="30" t="str">
        <f>TOTAIS!$A17</f>
        <v>GLOVO</v>
      </c>
      <c r="I13" s="31">
        <f t="shared" si="0"/>
        <v>0</v>
      </c>
      <c r="J13" s="39">
        <f>TOTAIS!P17</f>
        <v>0</v>
      </c>
      <c r="K13" s="31">
        <f>TOTAIS!O17</f>
        <v>50</v>
      </c>
      <c r="L13" s="31">
        <f t="shared" si="1"/>
        <v>50</v>
      </c>
      <c r="M13" s="31">
        <v>0</v>
      </c>
      <c r="N13" s="31">
        <f t="shared" si="2"/>
        <v>0</v>
      </c>
    </row>
    <row r="14" spans="1:14" ht="15" customHeight="1">
      <c r="A14" s="56"/>
      <c r="B14" s="57"/>
      <c r="C14" s="58"/>
      <c r="D14" s="59"/>
      <c r="E14" s="53"/>
      <c r="F14" s="62"/>
      <c r="G14" s="63"/>
      <c r="H14" s="47" t="str">
        <f>TOTAIS!$A18</f>
        <v>Levantamento</v>
      </c>
      <c r="I14" s="31">
        <f t="shared" si="0"/>
        <v>0</v>
      </c>
      <c r="J14" s="39">
        <f>TOTAIS!P18</f>
        <v>0</v>
      </c>
      <c r="K14" s="31">
        <f>TOTAIS!O18</f>
        <v>10</v>
      </c>
      <c r="L14" s="31">
        <f t="shared" si="1"/>
        <v>10</v>
      </c>
      <c r="M14" s="31">
        <v>1</v>
      </c>
      <c r="N14" s="31">
        <f t="shared" si="2"/>
        <v>10</v>
      </c>
    </row>
    <row r="15" spans="1:14" ht="15" customHeight="1">
      <c r="A15" s="56"/>
      <c r="B15" s="57"/>
      <c r="C15" s="58"/>
      <c r="D15" s="59"/>
      <c r="E15" s="53"/>
      <c r="F15" s="32"/>
      <c r="G15" s="64"/>
      <c r="H15" s="30" t="str">
        <f>TOTAIS!$A19</f>
        <v>Empregada</v>
      </c>
      <c r="I15" s="31">
        <f t="shared" si="0"/>
        <v>0</v>
      </c>
      <c r="J15" s="39">
        <f>TOTAIS!P19</f>
        <v>30</v>
      </c>
      <c r="K15" s="31">
        <f>TOTAIS!O19</f>
        <v>30</v>
      </c>
      <c r="L15" s="31">
        <f t="shared" si="1"/>
        <v>30</v>
      </c>
      <c r="M15" s="31">
        <v>1</v>
      </c>
      <c r="N15" s="31">
        <f t="shared" si="2"/>
        <v>30</v>
      </c>
    </row>
    <row r="16" spans="1:14" ht="15" customHeight="1">
      <c r="A16" s="56"/>
      <c r="B16" s="57"/>
      <c r="C16" s="58"/>
      <c r="D16" s="59"/>
      <c r="E16" s="53"/>
      <c r="F16" s="62"/>
      <c r="G16" s="63"/>
      <c r="H16" s="47" t="str">
        <f>TOTAIS!$A20</f>
        <v>Outros</v>
      </c>
      <c r="I16" s="31">
        <f t="shared" si="0"/>
        <v>0</v>
      </c>
      <c r="J16" s="39">
        <f>TOTAIS!P20</f>
        <v>0</v>
      </c>
      <c r="K16" s="31">
        <f>TOTAIS!O20</f>
        <v>30</v>
      </c>
      <c r="L16" s="31">
        <f t="shared" si="1"/>
        <v>30</v>
      </c>
      <c r="M16" s="31">
        <v>0</v>
      </c>
      <c r="N16" s="31">
        <f t="shared" si="2"/>
        <v>0</v>
      </c>
    </row>
    <row r="17" spans="1:14" ht="15" customHeight="1">
      <c r="A17" s="56"/>
      <c r="B17" s="57"/>
      <c r="C17" s="58"/>
      <c r="D17" s="59"/>
      <c r="E17" s="53"/>
      <c r="F17" s="62"/>
      <c r="G17" s="63"/>
      <c r="H17" s="47" t="str">
        <f>TOTAIS!$A21</f>
        <v>Saude</v>
      </c>
      <c r="I17" s="31">
        <f t="shared" si="0"/>
        <v>0</v>
      </c>
      <c r="J17" s="39">
        <f>TOTAIS!P21</f>
        <v>0</v>
      </c>
      <c r="K17" s="31">
        <f>TOTAIS!O21</f>
        <v>30</v>
      </c>
      <c r="L17" s="31">
        <f t="shared" si="1"/>
        <v>30</v>
      </c>
      <c r="M17" s="31">
        <v>1</v>
      </c>
      <c r="N17" s="31">
        <f t="shared" si="2"/>
        <v>30</v>
      </c>
    </row>
    <row r="18" spans="1:14" ht="15" customHeight="1">
      <c r="A18" s="56"/>
      <c r="B18" s="57"/>
      <c r="C18" s="58"/>
      <c r="D18" s="59"/>
      <c r="E18" s="53"/>
      <c r="F18" s="62"/>
      <c r="G18" s="63"/>
      <c r="H18" s="47" t="str">
        <f>TOTAIS!$A22</f>
        <v>Alice</v>
      </c>
      <c r="I18" s="31">
        <f t="shared" si="0"/>
        <v>0</v>
      </c>
      <c r="J18" s="39">
        <f>TOTAIS!P22</f>
        <v>0</v>
      </c>
      <c r="K18" s="31">
        <f>TOTAIS!O22</f>
        <v>80</v>
      </c>
      <c r="L18" s="31">
        <f t="shared" si="1"/>
        <v>80</v>
      </c>
      <c r="M18" s="31">
        <v>1</v>
      </c>
      <c r="N18" s="31">
        <f t="shared" si="2"/>
        <v>80</v>
      </c>
    </row>
    <row r="19" spans="1:14" ht="15" customHeight="1">
      <c r="A19" s="56"/>
      <c r="B19" s="57"/>
      <c r="C19" s="58"/>
      <c r="D19" s="59"/>
      <c r="E19" s="53"/>
      <c r="F19" s="62"/>
      <c r="G19" s="63"/>
      <c r="H19" s="47" t="str">
        <f>TOTAIS!$A23</f>
        <v>Mensalidades</v>
      </c>
      <c r="I19" s="31">
        <f t="shared" si="0"/>
        <v>0</v>
      </c>
      <c r="J19" s="39">
        <f>TOTAIS!P23</f>
        <v>0</v>
      </c>
      <c r="K19" s="31">
        <f>TOTAIS!O23</f>
        <v>25</v>
      </c>
      <c r="L19" s="31">
        <f t="shared" si="1"/>
        <v>25</v>
      </c>
      <c r="M19" s="31">
        <v>1</v>
      </c>
      <c r="N19" s="31">
        <f t="shared" si="2"/>
        <v>25</v>
      </c>
    </row>
    <row r="20" spans="1:14" ht="15" customHeight="1">
      <c r="A20" s="56"/>
      <c r="B20" s="57"/>
      <c r="C20" s="58"/>
      <c r="D20" s="59"/>
      <c r="E20" s="53"/>
      <c r="F20" s="62"/>
      <c r="G20" s="63"/>
      <c r="H20" s="53"/>
      <c r="I20" s="32"/>
      <c r="J20" s="32"/>
      <c r="K20" s="32"/>
      <c r="L20" s="32"/>
      <c r="M20" s="32"/>
      <c r="N20" s="32"/>
    </row>
    <row r="21" spans="1:14" ht="15" customHeight="1">
      <c r="A21" s="56"/>
      <c r="B21" s="57"/>
      <c r="C21" s="58"/>
      <c r="D21" s="59"/>
      <c r="E21" s="53"/>
      <c r="F21" s="62"/>
      <c r="G21" s="63"/>
      <c r="H21" s="47" t="s">
        <v>35</v>
      </c>
      <c r="I21" s="31">
        <f>-SUMIF(G$3:G$121,H21,C$3:C$121)</f>
        <v>0</v>
      </c>
      <c r="J21" s="32"/>
      <c r="K21" s="32"/>
      <c r="L21" s="32"/>
      <c r="M21" s="32"/>
      <c r="N21" s="32"/>
    </row>
    <row r="22" spans="1:14" ht="15" customHeight="1">
      <c r="A22" s="56"/>
      <c r="B22" s="57"/>
      <c r="C22" s="58"/>
      <c r="D22" s="59"/>
      <c r="E22" s="53"/>
      <c r="F22" s="62"/>
      <c r="G22" s="63"/>
      <c r="H22" s="47" t="s">
        <v>36</v>
      </c>
      <c r="I22" s="31">
        <f>-SUMIF(G$3:G$121,H22,C$3:C$121)</f>
        <v>0</v>
      </c>
      <c r="J22" s="32"/>
      <c r="K22" s="32"/>
      <c r="L22" s="32"/>
      <c r="M22" s="65"/>
      <c r="N22" s="65"/>
    </row>
    <row r="23" spans="1:14" ht="15" customHeight="1">
      <c r="A23" s="56"/>
      <c r="B23" s="57"/>
      <c r="C23" s="58"/>
      <c r="D23" s="59"/>
      <c r="E23" s="53"/>
      <c r="F23" s="62"/>
      <c r="G23" s="63"/>
      <c r="H23" s="53"/>
      <c r="I23" s="32"/>
      <c r="J23" s="32"/>
      <c r="K23" s="32"/>
      <c r="L23" s="32"/>
      <c r="M23" s="32"/>
      <c r="N23" s="32"/>
    </row>
    <row r="24" spans="1:14" ht="15" customHeight="1">
      <c r="A24" s="56"/>
      <c r="B24" s="57"/>
      <c r="C24" s="58"/>
      <c r="D24" s="59"/>
      <c r="E24" s="53"/>
      <c r="F24" s="62"/>
      <c r="G24" s="63"/>
      <c r="H24" s="53"/>
      <c r="I24" s="32"/>
      <c r="J24" s="32"/>
      <c r="K24" s="32"/>
      <c r="L24" s="32"/>
      <c r="M24" s="32"/>
      <c r="N24" s="32"/>
    </row>
    <row r="25" spans="1:14" ht="15" customHeight="1">
      <c r="A25" s="56"/>
      <c r="B25" s="57"/>
      <c r="C25" s="58"/>
      <c r="D25" s="59"/>
      <c r="E25" s="53"/>
      <c r="F25" s="62"/>
      <c r="G25" s="63"/>
      <c r="H25" s="47" t="s">
        <v>38</v>
      </c>
      <c r="I25" s="31">
        <f>-SUMIF(G$3:G$121,H25,C$3:C$121)</f>
        <v>0</v>
      </c>
      <c r="J25" s="32"/>
      <c r="K25" s="32"/>
      <c r="L25" s="31">
        <f>-N25+I25</f>
        <v>-775</v>
      </c>
      <c r="M25" s="32"/>
      <c r="N25" s="31">
        <f>SUM(N6:N19)</f>
        <v>775</v>
      </c>
    </row>
    <row r="26" spans="1:14" ht="15" customHeight="1">
      <c r="A26" s="56"/>
      <c r="B26" s="57"/>
      <c r="C26" s="58"/>
      <c r="D26" s="59"/>
      <c r="E26" s="53"/>
      <c r="F26" s="32"/>
      <c r="G26" s="66"/>
      <c r="H26" s="30" t="s">
        <v>39</v>
      </c>
      <c r="I26" s="31">
        <f>-SUMIF(G$3:G$121,H26,C$3:C$121)</f>
        <v>0</v>
      </c>
      <c r="J26" s="32"/>
      <c r="K26" s="32"/>
      <c r="L26" s="32"/>
      <c r="M26" s="32"/>
      <c r="N26" s="32"/>
    </row>
    <row r="27" spans="1:14" ht="15" customHeight="1">
      <c r="A27" s="56"/>
      <c r="B27" s="57"/>
      <c r="C27" s="58"/>
      <c r="D27" s="59"/>
      <c r="E27" s="53"/>
      <c r="F27" s="32"/>
      <c r="G27" s="60"/>
      <c r="H27" s="30" t="s">
        <v>40</v>
      </c>
      <c r="I27" s="31">
        <f>SUMIF(G$3:G$95,H27,C$3:C$95)</f>
        <v>0</v>
      </c>
      <c r="J27" s="32"/>
      <c r="K27" s="31">
        <f>TOTAIS!O42</f>
        <v>0</v>
      </c>
      <c r="L27" s="32"/>
      <c r="M27" s="32"/>
      <c r="N27" s="32"/>
    </row>
    <row r="28" spans="1:14" ht="15" customHeight="1">
      <c r="A28" s="56"/>
      <c r="B28" s="57"/>
      <c r="C28" s="58"/>
      <c r="D28" s="59"/>
      <c r="E28" s="53"/>
      <c r="F28" s="32"/>
      <c r="G28" s="61"/>
      <c r="H28" s="30" t="s">
        <v>41</v>
      </c>
      <c r="I28" s="31">
        <f>SUMIF(G$3:G$95,H28,C$3:C$95)</f>
        <v>0</v>
      </c>
      <c r="J28" s="32"/>
      <c r="K28" s="31">
        <f>TOTAIS!O43</f>
        <v>0</v>
      </c>
      <c r="L28" s="32"/>
      <c r="M28" s="32"/>
      <c r="N28" s="32"/>
    </row>
    <row r="29" spans="1:14" ht="15" customHeight="1">
      <c r="A29" s="56"/>
      <c r="B29" s="57"/>
      <c r="C29" s="58"/>
      <c r="D29" s="59"/>
      <c r="E29" s="53"/>
      <c r="F29" s="62"/>
      <c r="G29" s="63"/>
      <c r="H29" s="47" t="s">
        <v>67</v>
      </c>
      <c r="I29" s="31">
        <f>I27+I28</f>
        <v>0</v>
      </c>
      <c r="J29" s="31">
        <f>J27+J28</f>
        <v>0</v>
      </c>
      <c r="K29" s="31">
        <f>TOTAIS!O45</f>
        <v>0</v>
      </c>
      <c r="L29" s="32"/>
      <c r="M29" s="32"/>
      <c r="N29" s="32"/>
    </row>
    <row r="30" spans="1:14" ht="15" customHeight="1">
      <c r="A30" s="56"/>
      <c r="B30" s="57"/>
      <c r="C30" s="58"/>
      <c r="D30" s="59"/>
      <c r="E30" s="53"/>
      <c r="F30" s="62"/>
      <c r="G30" s="63"/>
      <c r="H30" s="53"/>
      <c r="I30" s="32"/>
      <c r="J30" s="32"/>
      <c r="K30" s="65"/>
      <c r="L30" s="32"/>
      <c r="M30" s="32"/>
      <c r="N30" s="32"/>
    </row>
    <row r="31" spans="1:14" ht="15" customHeight="1">
      <c r="A31" s="56"/>
      <c r="B31" s="57"/>
      <c r="C31" s="58"/>
      <c r="D31" s="59"/>
      <c r="E31" s="53"/>
      <c r="F31" s="62"/>
      <c r="G31" s="63"/>
      <c r="H31" s="53"/>
      <c r="I31" s="32"/>
      <c r="J31" s="32"/>
      <c r="K31" s="67"/>
      <c r="L31" s="32"/>
      <c r="M31" s="32"/>
      <c r="N31" s="32"/>
    </row>
    <row r="32" spans="1:14" ht="15" customHeight="1">
      <c r="A32" s="56"/>
      <c r="B32" s="57"/>
      <c r="C32" s="58"/>
      <c r="D32" s="59"/>
      <c r="E32" s="53"/>
      <c r="F32" s="62"/>
      <c r="G32" s="63"/>
      <c r="H32" s="53"/>
      <c r="I32" s="32"/>
      <c r="J32" s="32"/>
      <c r="K32" s="67"/>
      <c r="L32" s="32"/>
      <c r="M32" s="32"/>
      <c r="N32" s="32"/>
    </row>
    <row r="33" spans="1:14" ht="15" customHeight="1">
      <c r="A33" s="56"/>
      <c r="B33" s="57"/>
      <c r="C33" s="58"/>
      <c r="D33" s="59"/>
      <c r="E33" s="53"/>
      <c r="F33" s="62"/>
      <c r="G33" s="63"/>
      <c r="H33" s="53"/>
      <c r="I33" s="32"/>
      <c r="J33" s="32"/>
      <c r="K33" s="67"/>
      <c r="L33" s="32"/>
      <c r="M33" s="32"/>
      <c r="N33" s="32"/>
    </row>
    <row r="34" spans="1:14" ht="15" customHeight="1">
      <c r="A34" s="56"/>
      <c r="B34" s="57"/>
      <c r="C34" s="58"/>
      <c r="D34" s="59"/>
      <c r="E34" s="53"/>
      <c r="F34" s="62"/>
      <c r="G34" s="63"/>
      <c r="H34" s="53"/>
      <c r="I34" s="32"/>
      <c r="J34" s="32"/>
      <c r="K34" s="67"/>
      <c r="L34" s="32"/>
      <c r="M34" s="32"/>
      <c r="N34" s="32"/>
    </row>
    <row r="35" spans="1:14" ht="15" customHeight="1">
      <c r="A35" s="56"/>
      <c r="B35" s="57"/>
      <c r="C35" s="58"/>
      <c r="D35" s="59"/>
      <c r="E35" s="53"/>
      <c r="F35" s="62"/>
      <c r="G35" s="63"/>
      <c r="H35" s="53"/>
      <c r="I35" s="32"/>
      <c r="J35" s="32"/>
      <c r="K35" s="32"/>
      <c r="L35" s="32"/>
      <c r="M35" s="32"/>
      <c r="N35" s="32"/>
    </row>
    <row r="36" spans="1:14" ht="15" customHeight="1">
      <c r="A36" s="56"/>
      <c r="B36" s="57"/>
      <c r="C36" s="58"/>
      <c r="D36" s="59"/>
      <c r="E36" s="53"/>
      <c r="F36" s="62"/>
      <c r="G36" s="63"/>
      <c r="H36" s="53"/>
      <c r="I36" s="32"/>
      <c r="J36" s="32"/>
      <c r="K36" s="32"/>
      <c r="L36" s="32"/>
      <c r="M36" s="32"/>
      <c r="N36" s="32"/>
    </row>
    <row r="37" spans="1:14" ht="15" customHeight="1">
      <c r="A37" s="56"/>
      <c r="B37" s="57"/>
      <c r="C37" s="58"/>
      <c r="D37" s="59"/>
      <c r="E37" s="53"/>
      <c r="F37" s="62"/>
      <c r="G37" s="63"/>
      <c r="H37" s="53"/>
      <c r="I37" s="32"/>
      <c r="J37" s="32"/>
      <c r="K37" s="32"/>
      <c r="L37" s="32"/>
      <c r="M37" s="32"/>
      <c r="N37" s="32"/>
    </row>
    <row r="38" spans="1:14" ht="15" customHeight="1">
      <c r="A38" s="56"/>
      <c r="B38" s="57"/>
      <c r="C38" s="58"/>
      <c r="D38" s="59"/>
      <c r="E38" s="53"/>
      <c r="F38" s="62"/>
      <c r="G38" s="63"/>
      <c r="H38" s="53"/>
      <c r="I38" s="32"/>
      <c r="J38" s="32"/>
      <c r="K38" s="32"/>
      <c r="L38" s="32"/>
      <c r="M38" s="32"/>
      <c r="N38" s="32"/>
    </row>
    <row r="39" spans="1:14" ht="15" customHeight="1">
      <c r="A39" s="56"/>
      <c r="B39" s="57"/>
      <c r="C39" s="58"/>
      <c r="D39" s="59"/>
      <c r="E39" s="53"/>
      <c r="F39" s="62"/>
      <c r="G39" s="63"/>
      <c r="H39" s="53"/>
      <c r="I39" s="32"/>
      <c r="J39" s="32"/>
      <c r="K39" s="32"/>
      <c r="L39" s="32"/>
      <c r="M39" s="32"/>
      <c r="N39" s="32"/>
    </row>
    <row r="40" spans="1:14" ht="15" customHeight="1">
      <c r="A40" s="56"/>
      <c r="B40" s="57"/>
      <c r="C40" s="58"/>
      <c r="D40" s="59"/>
      <c r="E40" s="53"/>
      <c r="F40" s="62"/>
      <c r="G40" s="63"/>
      <c r="H40" s="53"/>
      <c r="I40" s="32"/>
      <c r="J40" s="32"/>
      <c r="K40" s="32"/>
      <c r="L40" s="32"/>
      <c r="M40" s="32"/>
      <c r="N40" s="32"/>
    </row>
    <row r="41" spans="1:14" ht="15" customHeight="1">
      <c r="A41" s="56"/>
      <c r="B41" s="57"/>
      <c r="C41" s="58"/>
      <c r="D41" s="59"/>
      <c r="E41" s="53"/>
      <c r="F41" s="62"/>
      <c r="G41" s="63"/>
      <c r="H41" s="53"/>
      <c r="I41" s="32"/>
      <c r="J41" s="32"/>
      <c r="K41" s="32"/>
      <c r="L41" s="32"/>
      <c r="M41" s="32"/>
      <c r="N41" s="32"/>
    </row>
    <row r="42" spans="1:14" ht="15" customHeight="1">
      <c r="A42" s="56"/>
      <c r="B42" s="57"/>
      <c r="C42" s="58"/>
      <c r="D42" s="59"/>
      <c r="E42" s="53"/>
      <c r="F42" s="62"/>
      <c r="G42" s="63"/>
      <c r="H42" s="68"/>
      <c r="I42" s="32"/>
      <c r="J42" s="32"/>
      <c r="K42" s="32"/>
      <c r="L42" s="32"/>
      <c r="M42" s="32"/>
      <c r="N42" s="32"/>
    </row>
    <row r="43" spans="1:14" ht="15" customHeight="1">
      <c r="A43" s="56"/>
      <c r="B43" s="57"/>
      <c r="C43" s="58"/>
      <c r="D43" s="59"/>
      <c r="E43" s="53"/>
      <c r="F43" s="62"/>
      <c r="G43" s="63"/>
      <c r="H43" s="68"/>
      <c r="I43" s="32"/>
      <c r="J43" s="32"/>
      <c r="K43" s="32"/>
      <c r="L43" s="32"/>
      <c r="M43" s="32"/>
      <c r="N43" s="32"/>
    </row>
    <row r="44" spans="1:14" ht="15" customHeight="1">
      <c r="A44" s="56"/>
      <c r="B44" s="57"/>
      <c r="C44" s="58"/>
      <c r="D44" s="59"/>
      <c r="E44" s="53"/>
      <c r="F44" s="32"/>
      <c r="G44" s="66"/>
      <c r="H44" s="65"/>
      <c r="I44" s="32"/>
      <c r="J44" s="32"/>
      <c r="K44" s="32"/>
      <c r="L44" s="32"/>
      <c r="M44" s="32"/>
      <c r="N44" s="32"/>
    </row>
    <row r="45" spans="1:14" ht="15" customHeight="1">
      <c r="A45" s="56"/>
      <c r="B45" s="57"/>
      <c r="C45" s="58"/>
      <c r="D45" s="59"/>
      <c r="E45" s="53"/>
      <c r="F45" s="32"/>
      <c r="G45" s="60"/>
      <c r="H45" s="65"/>
      <c r="I45" s="32"/>
      <c r="J45" s="32"/>
      <c r="K45" s="32"/>
      <c r="L45" s="32"/>
      <c r="M45" s="32"/>
      <c r="N45" s="32"/>
    </row>
    <row r="46" spans="1:14" ht="15" customHeight="1">
      <c r="A46" s="56"/>
      <c r="B46" s="57"/>
      <c r="C46" s="58"/>
      <c r="D46" s="59"/>
      <c r="E46" s="53"/>
      <c r="F46" s="32"/>
      <c r="G46" s="60"/>
      <c r="H46" s="65"/>
      <c r="I46" s="32"/>
      <c r="J46" s="32"/>
      <c r="K46" s="32"/>
      <c r="L46" s="32"/>
      <c r="M46" s="32"/>
      <c r="N46" s="32"/>
    </row>
    <row r="47" spans="1:14" ht="15" customHeight="1">
      <c r="A47" s="56"/>
      <c r="B47" s="57"/>
      <c r="C47" s="58"/>
      <c r="D47" s="59"/>
      <c r="E47" s="53"/>
      <c r="F47" s="32"/>
      <c r="G47" s="60"/>
      <c r="H47" s="65"/>
      <c r="I47" s="32"/>
      <c r="J47" s="32"/>
      <c r="K47" s="32"/>
      <c r="L47" s="32"/>
      <c r="M47" s="32"/>
      <c r="N47" s="32"/>
    </row>
    <row r="48" spans="1:14" ht="15" customHeight="1">
      <c r="A48" s="56"/>
      <c r="B48" s="57"/>
      <c r="C48" s="58"/>
      <c r="D48" s="59"/>
      <c r="E48" s="53"/>
      <c r="F48" s="32"/>
      <c r="G48" s="61"/>
      <c r="H48" s="65"/>
      <c r="I48" s="32"/>
      <c r="J48" s="32"/>
      <c r="K48" s="32"/>
      <c r="L48" s="32"/>
      <c r="M48" s="32"/>
      <c r="N48" s="32"/>
    </row>
    <row r="49" spans="1:14" ht="15" customHeight="1">
      <c r="A49" s="56"/>
      <c r="B49" s="57"/>
      <c r="C49" s="58"/>
      <c r="D49" s="59"/>
      <c r="E49" s="53"/>
      <c r="F49" s="62"/>
      <c r="G49" s="69"/>
      <c r="H49" s="68"/>
      <c r="I49" s="32"/>
      <c r="J49" s="32"/>
      <c r="K49" s="32"/>
      <c r="L49" s="32"/>
      <c r="M49" s="32"/>
      <c r="N49" s="32"/>
    </row>
    <row r="50" spans="1:14" ht="15" customHeight="1">
      <c r="A50" s="56"/>
      <c r="B50" s="57"/>
      <c r="C50" s="58"/>
      <c r="D50" s="59"/>
      <c r="E50" s="53"/>
      <c r="F50" s="62"/>
      <c r="G50" s="69"/>
      <c r="H50" s="68"/>
      <c r="I50" s="32"/>
      <c r="J50" s="32"/>
      <c r="K50" s="32"/>
      <c r="L50" s="32"/>
      <c r="M50" s="32"/>
      <c r="N50" s="32"/>
    </row>
    <row r="51" spans="1:14" ht="15" customHeight="1">
      <c r="A51" s="56"/>
      <c r="B51" s="57"/>
      <c r="C51" s="58"/>
      <c r="D51" s="59"/>
      <c r="E51" s="53"/>
      <c r="F51" s="62"/>
      <c r="G51" s="69"/>
      <c r="H51" s="68"/>
      <c r="I51" s="32"/>
      <c r="J51" s="32"/>
      <c r="K51" s="32"/>
      <c r="L51" s="32"/>
      <c r="M51" s="32"/>
      <c r="N51" s="32"/>
    </row>
    <row r="52" spans="1:14" ht="15" customHeight="1">
      <c r="A52" s="56"/>
      <c r="B52" s="57"/>
      <c r="C52" s="58"/>
      <c r="D52" s="59"/>
      <c r="E52" s="53"/>
      <c r="F52" s="62"/>
      <c r="G52" s="69"/>
      <c r="H52" s="68"/>
      <c r="I52" s="32"/>
      <c r="J52" s="32"/>
      <c r="K52" s="32"/>
      <c r="L52" s="32"/>
      <c r="M52" s="32"/>
      <c r="N52" s="32"/>
    </row>
    <row r="53" spans="1:14" ht="15" customHeight="1">
      <c r="A53" s="56"/>
      <c r="B53" s="57"/>
      <c r="C53" s="58"/>
      <c r="D53" s="59"/>
      <c r="E53" s="53"/>
      <c r="F53" s="62"/>
      <c r="G53" s="69"/>
      <c r="H53" s="68"/>
      <c r="I53" s="32"/>
      <c r="J53" s="32"/>
      <c r="K53" s="32"/>
      <c r="L53" s="32"/>
      <c r="M53" s="32"/>
      <c r="N53" s="32"/>
    </row>
    <row r="54" spans="1:14" ht="15" customHeight="1">
      <c r="A54" s="56"/>
      <c r="B54" s="57"/>
      <c r="C54" s="58"/>
      <c r="D54" s="59"/>
      <c r="E54" s="53"/>
      <c r="F54" s="62"/>
      <c r="G54" s="69"/>
      <c r="H54" s="68"/>
      <c r="I54" s="32"/>
      <c r="J54" s="32"/>
      <c r="K54" s="32"/>
      <c r="L54" s="32"/>
      <c r="M54" s="32"/>
      <c r="N54" s="32"/>
    </row>
    <row r="55" spans="1:14" ht="15" customHeight="1">
      <c r="A55" s="56"/>
      <c r="B55" s="57"/>
      <c r="C55" s="58"/>
      <c r="D55" s="59"/>
      <c r="E55" s="53"/>
      <c r="F55" s="32"/>
      <c r="G55" s="64"/>
      <c r="H55" s="65"/>
      <c r="I55" s="32"/>
      <c r="J55" s="32"/>
      <c r="K55" s="32"/>
      <c r="L55" s="32"/>
      <c r="M55" s="32"/>
      <c r="N55" s="32"/>
    </row>
    <row r="56" spans="1:14" ht="15" customHeight="1">
      <c r="A56" s="56"/>
      <c r="B56" s="57"/>
      <c r="C56" s="58"/>
      <c r="D56" s="59"/>
      <c r="E56" s="53"/>
      <c r="F56" s="62"/>
      <c r="G56" s="69"/>
      <c r="H56" s="68"/>
      <c r="I56" s="32"/>
      <c r="J56" s="32"/>
      <c r="K56" s="32"/>
      <c r="L56" s="32"/>
      <c r="M56" s="32"/>
      <c r="N56" s="32"/>
    </row>
    <row r="57" spans="1:14" ht="15" customHeight="1">
      <c r="A57" s="56"/>
      <c r="B57" s="57"/>
      <c r="C57" s="58"/>
      <c r="D57" s="59"/>
      <c r="E57" s="53"/>
      <c r="F57" s="62"/>
      <c r="G57" s="69"/>
      <c r="H57" s="68"/>
      <c r="I57" s="32"/>
      <c r="J57" s="32"/>
      <c r="K57" s="32"/>
      <c r="L57" s="32"/>
      <c r="M57" s="32"/>
      <c r="N57" s="32"/>
    </row>
    <row r="58" spans="1:14" ht="15" customHeight="1">
      <c r="A58" s="56"/>
      <c r="B58" s="57"/>
      <c r="C58" s="58"/>
      <c r="D58" s="59"/>
      <c r="E58" s="53"/>
      <c r="F58" s="62"/>
      <c r="G58" s="69"/>
      <c r="H58" s="68"/>
      <c r="I58" s="32"/>
      <c r="J58" s="32"/>
      <c r="K58" s="32"/>
      <c r="L58" s="32"/>
      <c r="M58" s="32"/>
      <c r="N58" s="32"/>
    </row>
    <row r="59" spans="1:14" ht="15" customHeight="1">
      <c r="A59" s="56"/>
      <c r="B59" s="57"/>
      <c r="C59" s="58"/>
      <c r="D59" s="59"/>
      <c r="E59" s="53"/>
      <c r="F59" s="62"/>
      <c r="G59" s="69"/>
      <c r="H59" s="68"/>
      <c r="I59" s="32"/>
      <c r="J59" s="32"/>
      <c r="K59" s="32"/>
      <c r="L59" s="32"/>
      <c r="M59" s="32"/>
      <c r="N59" s="32"/>
    </row>
    <row r="60" spans="1:14" ht="15" customHeight="1">
      <c r="A60" s="56"/>
      <c r="B60" s="57"/>
      <c r="C60" s="58"/>
      <c r="D60" s="59"/>
      <c r="E60" s="53"/>
      <c r="F60" s="62"/>
      <c r="G60" s="69"/>
      <c r="H60" s="68"/>
      <c r="I60" s="32"/>
      <c r="J60" s="32"/>
      <c r="K60" s="32"/>
      <c r="L60" s="32"/>
      <c r="M60" s="32"/>
      <c r="N60" s="32"/>
    </row>
    <row r="61" spans="1:14" ht="15" customHeight="1">
      <c r="A61" s="56"/>
      <c r="B61" s="57"/>
      <c r="C61" s="58"/>
      <c r="D61" s="59"/>
      <c r="E61" s="53"/>
      <c r="F61" s="62"/>
      <c r="G61" s="69"/>
      <c r="H61" s="68"/>
      <c r="I61" s="32"/>
      <c r="J61" s="32"/>
      <c r="K61" s="32"/>
      <c r="L61" s="32"/>
      <c r="M61" s="32"/>
      <c r="N61" s="32"/>
    </row>
    <row r="62" spans="1:14" ht="15" customHeight="1">
      <c r="A62" s="56"/>
      <c r="B62" s="57"/>
      <c r="C62" s="58"/>
      <c r="D62" s="59"/>
      <c r="E62" s="53"/>
      <c r="F62" s="32"/>
      <c r="G62" s="66"/>
      <c r="H62" s="65"/>
      <c r="I62" s="32"/>
      <c r="J62" s="32"/>
      <c r="K62" s="32"/>
      <c r="L62" s="32"/>
      <c r="M62" s="32"/>
      <c r="N62" s="32"/>
    </row>
    <row r="63" spans="1:14" ht="15" customHeight="1">
      <c r="A63" s="56"/>
      <c r="B63" s="57"/>
      <c r="C63" s="58"/>
      <c r="D63" s="59"/>
      <c r="E63" s="53"/>
      <c r="F63" s="32"/>
      <c r="G63" s="61"/>
      <c r="H63" s="65"/>
      <c r="I63" s="32"/>
      <c r="J63" s="32"/>
      <c r="K63" s="32"/>
      <c r="L63" s="32"/>
      <c r="M63" s="32"/>
      <c r="N63" s="32"/>
    </row>
    <row r="64" spans="1:14" ht="15" customHeight="1">
      <c r="A64" s="56"/>
      <c r="B64" s="57"/>
      <c r="C64" s="58"/>
      <c r="D64" s="59"/>
      <c r="E64" s="53"/>
      <c r="F64" s="62"/>
      <c r="G64" s="69"/>
      <c r="H64" s="68"/>
      <c r="I64" s="32"/>
      <c r="J64" s="32"/>
      <c r="K64" s="32"/>
      <c r="L64" s="32"/>
      <c r="M64" s="32"/>
      <c r="N64" s="32"/>
    </row>
    <row r="65" spans="1:14" ht="15" customHeight="1">
      <c r="A65" s="56"/>
      <c r="B65" s="57"/>
      <c r="C65" s="70"/>
      <c r="D65" s="98"/>
      <c r="E65" s="99"/>
      <c r="F65" s="99"/>
      <c r="G65" s="66"/>
      <c r="H65" s="100"/>
      <c r="I65" s="100"/>
      <c r="J65" s="100"/>
      <c r="K65" s="100"/>
      <c r="L65" s="100"/>
      <c r="M65" s="100"/>
      <c r="N65" s="100"/>
    </row>
    <row r="66" spans="1:14" ht="15" customHeight="1">
      <c r="A66" s="56"/>
      <c r="B66" s="57"/>
      <c r="C66" s="70"/>
      <c r="D66" s="97"/>
      <c r="E66" s="99"/>
      <c r="F66" s="99"/>
      <c r="G66" s="60"/>
      <c r="H66" s="100"/>
      <c r="I66" s="100"/>
      <c r="J66" s="100"/>
      <c r="K66" s="100"/>
      <c r="L66" s="100"/>
      <c r="M66" s="100"/>
      <c r="N66" s="100"/>
    </row>
    <row r="67" spans="1:14" ht="15" customHeight="1">
      <c r="A67" s="56"/>
      <c r="B67" s="57"/>
      <c r="C67" s="70"/>
      <c r="D67" s="97"/>
      <c r="E67" s="99"/>
      <c r="F67" s="99"/>
      <c r="G67" s="60"/>
      <c r="H67" s="100"/>
      <c r="I67" s="100"/>
      <c r="J67" s="100"/>
      <c r="K67" s="100"/>
      <c r="L67" s="100"/>
      <c r="M67" s="100"/>
      <c r="N67" s="100"/>
    </row>
    <row r="68" spans="1:14" ht="15" customHeight="1">
      <c r="A68" s="56"/>
      <c r="B68" s="57"/>
      <c r="C68" s="70"/>
      <c r="D68" s="97"/>
      <c r="E68" s="99"/>
      <c r="F68" s="99"/>
      <c r="G68" s="60"/>
      <c r="H68" s="100"/>
      <c r="I68" s="100"/>
      <c r="J68" s="100"/>
      <c r="K68" s="100"/>
      <c r="L68" s="100"/>
      <c r="M68" s="100"/>
      <c r="N68" s="100"/>
    </row>
    <row r="69" spans="1:14" ht="15" customHeight="1">
      <c r="A69" s="56"/>
      <c r="B69" s="57"/>
      <c r="C69" s="70"/>
      <c r="D69" s="97"/>
      <c r="E69" s="99"/>
      <c r="F69" s="99"/>
      <c r="G69" s="60"/>
      <c r="H69" s="100"/>
      <c r="I69" s="100"/>
      <c r="J69" s="100"/>
      <c r="K69" s="100"/>
      <c r="L69" s="100"/>
      <c r="M69" s="100"/>
      <c r="N69" s="100"/>
    </row>
    <row r="70" spans="1:14" ht="15" customHeight="1">
      <c r="A70" s="56"/>
      <c r="B70" s="57"/>
      <c r="C70" s="70"/>
      <c r="D70" s="97"/>
      <c r="E70" s="99"/>
      <c r="F70" s="99"/>
      <c r="G70" s="60"/>
      <c r="H70" s="100"/>
      <c r="I70" s="100"/>
      <c r="J70" s="100"/>
      <c r="K70" s="100"/>
      <c r="L70" s="100"/>
      <c r="M70" s="100"/>
      <c r="N70" s="100"/>
    </row>
    <row r="71" spans="1:14" ht="15" customHeight="1">
      <c r="A71" s="56"/>
      <c r="B71" s="57"/>
      <c r="C71" s="70"/>
      <c r="D71" s="97"/>
      <c r="E71" s="99"/>
      <c r="F71" s="99"/>
      <c r="G71" s="60"/>
      <c r="H71" s="100"/>
      <c r="I71" s="100"/>
      <c r="J71" s="100"/>
      <c r="K71" s="100"/>
      <c r="L71" s="100"/>
      <c r="M71" s="100"/>
      <c r="N71" s="100"/>
    </row>
    <row r="72" spans="1:14" ht="15" customHeight="1">
      <c r="A72" s="56"/>
      <c r="B72" s="57"/>
      <c r="C72" s="70"/>
      <c r="D72" s="97"/>
      <c r="E72" s="99"/>
      <c r="F72" s="99"/>
      <c r="G72" s="60"/>
      <c r="H72" s="100"/>
      <c r="I72" s="100"/>
      <c r="J72" s="100"/>
      <c r="K72" s="100"/>
      <c r="L72" s="100"/>
      <c r="M72" s="100"/>
      <c r="N72" s="100"/>
    </row>
    <row r="73" spans="1:14" ht="15" customHeight="1">
      <c r="A73" s="56"/>
      <c r="B73" s="57"/>
      <c r="C73" s="70"/>
      <c r="D73" s="97"/>
      <c r="E73" s="99"/>
      <c r="F73" s="99"/>
      <c r="G73" s="60"/>
      <c r="H73" s="100"/>
      <c r="I73" s="100"/>
      <c r="J73" s="100"/>
      <c r="K73" s="100"/>
      <c r="L73" s="100"/>
      <c r="M73" s="100"/>
      <c r="N73" s="100"/>
    </row>
    <row r="74" spans="1:14" ht="15" customHeight="1">
      <c r="A74" s="56"/>
      <c r="B74" s="57"/>
      <c r="C74" s="70"/>
      <c r="D74" s="97"/>
      <c r="E74" s="99"/>
      <c r="F74" s="99"/>
      <c r="G74" s="60"/>
      <c r="H74" s="100"/>
      <c r="I74" s="100"/>
      <c r="J74" s="100"/>
      <c r="K74" s="100"/>
      <c r="L74" s="100"/>
      <c r="M74" s="100"/>
      <c r="N74" s="100"/>
    </row>
    <row r="75" spans="1:14" ht="15" customHeight="1">
      <c r="A75" s="56"/>
      <c r="B75" s="57"/>
      <c r="C75" s="70"/>
      <c r="D75" s="97"/>
      <c r="E75" s="99"/>
      <c r="F75" s="99"/>
      <c r="G75" s="60"/>
      <c r="H75" s="100"/>
      <c r="I75" s="100"/>
      <c r="J75" s="100"/>
      <c r="K75" s="100"/>
      <c r="L75" s="100"/>
      <c r="M75" s="100"/>
      <c r="N75" s="100"/>
    </row>
    <row r="76" spans="1:14" ht="15" customHeight="1">
      <c r="A76" s="56"/>
      <c r="B76" s="57"/>
      <c r="C76" s="70"/>
      <c r="D76" s="97"/>
      <c r="E76" s="99"/>
      <c r="F76" s="99"/>
      <c r="G76" s="60"/>
      <c r="H76" s="100"/>
      <c r="I76" s="100"/>
      <c r="J76" s="100"/>
      <c r="K76" s="100"/>
      <c r="L76" s="100"/>
      <c r="M76" s="100"/>
      <c r="N76" s="100"/>
    </row>
    <row r="77" spans="1:14" ht="15" customHeight="1">
      <c r="A77" s="56"/>
      <c r="B77" s="57"/>
      <c r="C77" s="70"/>
      <c r="D77" s="97"/>
      <c r="E77" s="99"/>
      <c r="F77" s="99"/>
      <c r="G77" s="61"/>
      <c r="H77" s="100"/>
      <c r="I77" s="100"/>
      <c r="J77" s="100"/>
      <c r="K77" s="100"/>
      <c r="L77" s="100"/>
      <c r="M77" s="100"/>
      <c r="N77" s="100"/>
    </row>
    <row r="78" spans="1:14" ht="15" customHeight="1">
      <c r="A78" s="56"/>
      <c r="B78" s="57"/>
      <c r="C78" s="70"/>
      <c r="D78" s="97"/>
      <c r="E78" s="99"/>
      <c r="F78" s="101"/>
      <c r="G78" s="63"/>
      <c r="H78" s="102"/>
      <c r="I78" s="100"/>
      <c r="J78" s="100"/>
      <c r="K78" s="100"/>
      <c r="L78" s="100"/>
      <c r="M78" s="100"/>
      <c r="N78" s="100"/>
    </row>
    <row r="79" spans="1:14" ht="15" customHeight="1">
      <c r="A79" s="56"/>
      <c r="B79" s="57"/>
      <c r="C79" s="70"/>
      <c r="D79" s="97"/>
      <c r="E79" s="99"/>
      <c r="F79" s="99"/>
      <c r="G79" s="66"/>
      <c r="H79" s="100"/>
      <c r="I79" s="100"/>
      <c r="J79" s="100"/>
      <c r="K79" s="100"/>
      <c r="L79" s="100"/>
      <c r="M79" s="100"/>
      <c r="N79" s="100"/>
    </row>
    <row r="80" spans="1:14" ht="15" customHeight="1">
      <c r="A80" s="56"/>
      <c r="B80" s="57"/>
      <c r="C80" s="70"/>
      <c r="D80" s="97"/>
      <c r="E80" s="99"/>
      <c r="F80" s="99"/>
      <c r="G80" s="60"/>
      <c r="H80" s="100"/>
      <c r="I80" s="100"/>
      <c r="J80" s="100"/>
      <c r="K80" s="100"/>
      <c r="L80" s="100"/>
      <c r="M80" s="100"/>
      <c r="N80" s="100"/>
    </row>
    <row r="81" spans="1:14" ht="15" customHeight="1">
      <c r="A81" s="56"/>
      <c r="B81" s="57"/>
      <c r="C81" s="70"/>
      <c r="D81" s="97"/>
      <c r="E81" s="99"/>
      <c r="F81" s="99"/>
      <c r="G81" s="60"/>
      <c r="H81" s="100"/>
      <c r="I81" s="100"/>
      <c r="J81" s="100"/>
      <c r="K81" s="100"/>
      <c r="L81" s="100"/>
      <c r="M81" s="100"/>
      <c r="N81" s="100"/>
    </row>
    <row r="82" spans="1:14" ht="15" customHeight="1">
      <c r="A82" s="56"/>
      <c r="B82" s="57"/>
      <c r="C82" s="70"/>
      <c r="D82" s="97"/>
      <c r="E82" s="99"/>
      <c r="F82" s="99"/>
      <c r="G82" s="60"/>
      <c r="H82" s="100"/>
      <c r="I82" s="100"/>
      <c r="J82" s="100"/>
      <c r="K82" s="100"/>
      <c r="L82" s="100"/>
      <c r="M82" s="100"/>
      <c r="N82" s="100"/>
    </row>
    <row r="83" spans="1:14" ht="15" customHeight="1">
      <c r="A83" s="56"/>
      <c r="B83" s="57"/>
      <c r="C83" s="70"/>
      <c r="D83" s="97"/>
      <c r="E83" s="99"/>
      <c r="F83" s="99"/>
      <c r="G83" s="61"/>
      <c r="H83" s="100"/>
      <c r="I83" s="100"/>
      <c r="J83" s="100"/>
      <c r="K83" s="100"/>
      <c r="L83" s="100"/>
      <c r="M83" s="100"/>
      <c r="N83" s="100"/>
    </row>
    <row r="84" spans="1:14" ht="15" customHeight="1">
      <c r="A84" s="56"/>
      <c r="B84" s="57"/>
      <c r="C84" s="70"/>
      <c r="D84" s="97"/>
      <c r="E84" s="99"/>
      <c r="F84" s="101"/>
      <c r="G84" s="63"/>
      <c r="H84" s="102"/>
      <c r="I84" s="100"/>
      <c r="J84" s="100"/>
      <c r="K84" s="100"/>
      <c r="L84" s="100"/>
      <c r="M84" s="100"/>
      <c r="N84" s="100"/>
    </row>
    <row r="85" spans="1:14" ht="15" customHeight="1">
      <c r="A85" s="56"/>
      <c r="B85" s="57"/>
      <c r="C85" s="70"/>
      <c r="D85" s="97"/>
      <c r="E85" s="99"/>
      <c r="F85" s="101"/>
      <c r="G85" s="63"/>
      <c r="H85" s="102"/>
      <c r="I85" s="100"/>
      <c r="J85" s="100"/>
      <c r="K85" s="100"/>
      <c r="L85" s="100"/>
      <c r="M85" s="100"/>
      <c r="N85" s="100"/>
    </row>
    <row r="86" spans="1:14" ht="15" customHeight="1">
      <c r="A86" s="56"/>
      <c r="B86" s="57"/>
      <c r="C86" s="70"/>
      <c r="D86" s="97"/>
      <c r="E86" s="99"/>
      <c r="F86" s="99"/>
      <c r="G86" s="66"/>
      <c r="H86" s="100"/>
      <c r="I86" s="100"/>
      <c r="J86" s="100"/>
      <c r="K86" s="100"/>
      <c r="L86" s="100"/>
      <c r="M86" s="100"/>
      <c r="N86" s="100"/>
    </row>
    <row r="87" spans="1:14" ht="15" customHeight="1">
      <c r="A87" s="56"/>
      <c r="B87" s="57"/>
      <c r="C87" s="70"/>
      <c r="D87" s="97"/>
      <c r="E87" s="99"/>
      <c r="F87" s="99"/>
      <c r="G87" s="61"/>
      <c r="H87" s="100"/>
      <c r="I87" s="100"/>
      <c r="J87" s="100"/>
      <c r="K87" s="100"/>
      <c r="L87" s="100"/>
      <c r="M87" s="100"/>
      <c r="N87" s="100"/>
    </row>
    <row r="88" spans="1:14" ht="15" customHeight="1">
      <c r="A88" s="56"/>
      <c r="B88" s="57"/>
      <c r="C88" s="70"/>
      <c r="D88" s="97"/>
      <c r="E88" s="99"/>
      <c r="F88" s="101"/>
      <c r="G88" s="63"/>
      <c r="H88" s="102"/>
      <c r="I88" s="100"/>
      <c r="J88" s="100"/>
      <c r="K88" s="100"/>
      <c r="L88" s="100"/>
      <c r="M88" s="100"/>
      <c r="N88" s="100"/>
    </row>
    <row r="89" spans="1:14" ht="15" customHeight="1">
      <c r="A89" s="56"/>
      <c r="B89" s="57"/>
      <c r="C89" s="70"/>
      <c r="D89" s="97"/>
      <c r="E89" s="99"/>
      <c r="F89" s="99"/>
      <c r="G89" s="64"/>
      <c r="H89" s="100"/>
      <c r="I89" s="100"/>
      <c r="J89" s="100"/>
      <c r="K89" s="100"/>
      <c r="L89" s="100"/>
      <c r="M89" s="100"/>
      <c r="N89" s="100"/>
    </row>
    <row r="90" spans="1:14" ht="15" customHeight="1">
      <c r="A90" s="56"/>
      <c r="B90" s="57"/>
      <c r="C90" s="70"/>
      <c r="D90" s="97"/>
      <c r="E90" s="99"/>
      <c r="F90" s="101"/>
      <c r="G90" s="63"/>
      <c r="H90" s="102"/>
      <c r="I90" s="100"/>
      <c r="J90" s="100"/>
      <c r="K90" s="100"/>
      <c r="L90" s="100"/>
      <c r="M90" s="100"/>
      <c r="N90" s="100"/>
    </row>
    <row r="91" spans="1:14" ht="15" customHeight="1">
      <c r="A91" s="56"/>
      <c r="B91" s="57"/>
      <c r="C91" s="70"/>
      <c r="D91" s="97"/>
      <c r="E91" s="99"/>
      <c r="F91" s="101"/>
      <c r="G91" s="63"/>
      <c r="H91" s="102"/>
      <c r="I91" s="100"/>
      <c r="J91" s="100"/>
      <c r="K91" s="100"/>
      <c r="L91" s="100"/>
      <c r="M91" s="100"/>
      <c r="N91" s="100"/>
    </row>
    <row r="92" spans="1:14" ht="15" customHeight="1">
      <c r="A92" s="56"/>
      <c r="B92" s="57"/>
      <c r="C92" s="70"/>
      <c r="D92" s="97"/>
      <c r="E92" s="99"/>
      <c r="F92" s="99"/>
      <c r="G92" s="66"/>
      <c r="H92" s="100"/>
      <c r="I92" s="100"/>
      <c r="J92" s="100"/>
      <c r="K92" s="100"/>
      <c r="L92" s="100"/>
      <c r="M92" s="100"/>
      <c r="N92" s="100"/>
    </row>
    <row r="93" spans="1:14" ht="15" customHeight="1">
      <c r="A93" s="56"/>
      <c r="B93" s="57"/>
      <c r="C93" s="70"/>
      <c r="D93" s="97"/>
      <c r="E93" s="99"/>
      <c r="F93" s="99"/>
      <c r="G93" s="60"/>
      <c r="H93" s="100"/>
      <c r="I93" s="100"/>
      <c r="J93" s="100"/>
      <c r="K93" s="100"/>
      <c r="L93" s="100"/>
      <c r="M93" s="100"/>
      <c r="N93" s="100"/>
    </row>
    <row r="94" spans="1:14" ht="15" customHeight="1">
      <c r="A94" s="56"/>
      <c r="B94" s="57"/>
      <c r="C94" s="70"/>
      <c r="D94" s="97"/>
      <c r="E94" s="99"/>
      <c r="F94" s="99"/>
      <c r="G94" s="60"/>
      <c r="H94" s="100"/>
      <c r="I94" s="100"/>
      <c r="J94" s="100"/>
      <c r="K94" s="100"/>
      <c r="L94" s="100"/>
      <c r="M94" s="100"/>
      <c r="N94" s="100"/>
    </row>
    <row r="95" spans="1:14" ht="15" customHeight="1">
      <c r="A95" s="56"/>
      <c r="B95" s="57"/>
      <c r="C95" s="70"/>
      <c r="D95" s="97"/>
      <c r="E95" s="99"/>
      <c r="F95" s="99"/>
      <c r="G95" s="60"/>
      <c r="H95" s="100"/>
      <c r="I95" s="100"/>
      <c r="J95" s="100"/>
      <c r="K95" s="100"/>
      <c r="L95" s="100"/>
      <c r="M95" s="100"/>
      <c r="N95" s="100"/>
    </row>
    <row r="96" spans="1:14" ht="15" customHeight="1">
      <c r="A96" s="56"/>
      <c r="B96" s="57"/>
      <c r="C96" s="70"/>
      <c r="D96" s="97"/>
      <c r="E96" s="99"/>
      <c r="F96" s="99"/>
      <c r="G96" s="60"/>
      <c r="H96" s="100"/>
      <c r="I96" s="100"/>
      <c r="J96" s="100"/>
      <c r="K96" s="100"/>
      <c r="L96" s="100"/>
      <c r="M96" s="100"/>
      <c r="N96" s="100"/>
    </row>
    <row r="97" spans="1:14" ht="15" customHeight="1">
      <c r="A97" s="56"/>
      <c r="B97" s="57"/>
      <c r="C97" s="70"/>
      <c r="D97" s="97"/>
      <c r="E97" s="99"/>
      <c r="F97" s="99"/>
      <c r="G97" s="61"/>
      <c r="H97" s="100"/>
      <c r="I97" s="100"/>
      <c r="J97" s="100"/>
      <c r="K97" s="100"/>
      <c r="L97" s="100"/>
      <c r="M97" s="100"/>
      <c r="N97" s="100"/>
    </row>
    <row r="98" spans="1:14" ht="15" customHeight="1">
      <c r="A98" s="56"/>
      <c r="B98" s="57"/>
      <c r="C98" s="70"/>
      <c r="D98" s="97"/>
      <c r="E98" s="99"/>
      <c r="F98" s="101"/>
      <c r="G98" s="63"/>
      <c r="H98" s="102"/>
      <c r="I98" s="100"/>
      <c r="J98" s="100"/>
      <c r="K98" s="100"/>
      <c r="L98" s="100"/>
      <c r="M98" s="100"/>
      <c r="N98" s="100"/>
    </row>
    <row r="99" spans="1:14" ht="15" customHeight="1">
      <c r="A99" s="56"/>
      <c r="B99" s="57"/>
      <c r="C99" s="70"/>
      <c r="D99" s="97"/>
      <c r="E99" s="99"/>
      <c r="F99" s="101"/>
      <c r="G99" s="63"/>
      <c r="H99" s="102"/>
      <c r="I99" s="100"/>
      <c r="J99" s="100"/>
      <c r="K99" s="100"/>
      <c r="L99" s="100"/>
      <c r="M99" s="100"/>
      <c r="N99" s="100"/>
    </row>
    <row r="100" spans="1:14" ht="15" customHeight="1">
      <c r="A100" s="56"/>
      <c r="B100" s="57"/>
      <c r="C100" s="70"/>
      <c r="D100" s="97"/>
      <c r="E100" s="99"/>
      <c r="F100" s="101"/>
      <c r="G100" s="63"/>
      <c r="H100" s="102"/>
      <c r="I100" s="100"/>
      <c r="J100" s="100"/>
      <c r="K100" s="100"/>
      <c r="L100" s="100"/>
      <c r="M100" s="100"/>
      <c r="N100" s="100"/>
    </row>
    <row r="101" spans="1:14" ht="15" customHeight="1">
      <c r="A101" s="56"/>
      <c r="B101" s="57"/>
      <c r="C101" s="70"/>
      <c r="D101" s="97"/>
      <c r="E101" s="99"/>
      <c r="F101" s="99"/>
      <c r="G101" s="66"/>
      <c r="H101" s="100"/>
      <c r="I101" s="100"/>
      <c r="J101" s="100"/>
      <c r="K101" s="100"/>
      <c r="L101" s="100"/>
      <c r="M101" s="100"/>
      <c r="N101" s="100"/>
    </row>
    <row r="102" spans="1:14" ht="15" customHeight="1">
      <c r="A102" s="56"/>
      <c r="B102" s="57"/>
      <c r="C102" s="70"/>
      <c r="D102" s="97"/>
      <c r="E102" s="96"/>
      <c r="F102" s="99"/>
      <c r="G102" s="60"/>
      <c r="H102" s="100"/>
      <c r="I102" s="100"/>
      <c r="J102" s="100"/>
      <c r="K102" s="100"/>
      <c r="L102" s="100"/>
      <c r="M102" s="100"/>
      <c r="N102" s="100"/>
    </row>
    <row r="103" spans="1:14" ht="15" customHeight="1">
      <c r="A103" s="56"/>
      <c r="B103" s="57"/>
      <c r="C103" s="70"/>
      <c r="D103" s="97"/>
      <c r="E103" s="96"/>
      <c r="F103" s="99"/>
      <c r="G103" s="61"/>
      <c r="H103" s="100"/>
      <c r="I103" s="100"/>
      <c r="J103" s="100"/>
      <c r="K103" s="100"/>
      <c r="L103" s="100"/>
      <c r="M103" s="100"/>
      <c r="N103" s="100"/>
    </row>
    <row r="104" spans="1:14" ht="15" customHeight="1">
      <c r="A104" s="56"/>
      <c r="B104" s="57"/>
      <c r="C104" s="70"/>
      <c r="D104" s="97"/>
      <c r="E104" s="99"/>
      <c r="F104" s="101"/>
      <c r="G104" s="63"/>
      <c r="H104" s="102"/>
      <c r="I104" s="100"/>
      <c r="J104" s="100"/>
      <c r="K104" s="100"/>
      <c r="L104" s="100"/>
      <c r="M104" s="100"/>
      <c r="N104" s="100"/>
    </row>
    <row r="105" spans="1:14" ht="15" customHeight="1">
      <c r="A105" s="56"/>
      <c r="B105" s="57"/>
      <c r="C105" s="70"/>
      <c r="D105" s="97"/>
      <c r="E105" s="99"/>
      <c r="F105" s="99"/>
      <c r="G105" s="66"/>
      <c r="H105" s="100"/>
      <c r="I105" s="100"/>
      <c r="J105" s="100"/>
      <c r="K105" s="100"/>
      <c r="L105" s="100"/>
      <c r="M105" s="100"/>
      <c r="N105" s="100"/>
    </row>
    <row r="106" spans="1:14" ht="15" customHeight="1">
      <c r="A106" s="56"/>
      <c r="B106" s="57"/>
      <c r="C106" s="70"/>
      <c r="D106" s="97"/>
      <c r="E106" s="99"/>
      <c r="F106" s="99"/>
      <c r="G106" s="60"/>
      <c r="H106" s="100"/>
      <c r="I106" s="100"/>
      <c r="J106" s="100"/>
      <c r="K106" s="100"/>
      <c r="L106" s="100"/>
      <c r="M106" s="100"/>
      <c r="N106" s="100"/>
    </row>
    <row r="107" spans="1:14" ht="15" customHeight="1">
      <c r="A107" s="56"/>
      <c r="B107" s="57"/>
      <c r="C107" s="70"/>
      <c r="D107" s="97"/>
      <c r="E107" s="99"/>
      <c r="F107" s="99"/>
      <c r="G107" s="60"/>
      <c r="H107" s="100"/>
      <c r="I107" s="100"/>
      <c r="J107" s="100"/>
      <c r="K107" s="100"/>
      <c r="L107" s="100"/>
      <c r="M107" s="100"/>
      <c r="N107" s="100"/>
    </row>
    <row r="108" spans="1:14" ht="15" customHeight="1">
      <c r="A108" s="56"/>
      <c r="B108" s="57"/>
      <c r="C108" s="70"/>
      <c r="D108" s="97"/>
      <c r="E108" s="32"/>
      <c r="F108" s="99"/>
      <c r="G108" s="60"/>
      <c r="H108" s="100"/>
      <c r="I108" s="100"/>
      <c r="J108" s="100"/>
      <c r="K108" s="100"/>
      <c r="L108" s="100"/>
      <c r="M108" s="100"/>
      <c r="N108" s="100"/>
    </row>
    <row r="109" spans="1:14" ht="15" customHeight="1">
      <c r="A109" s="56"/>
      <c r="B109" s="57"/>
      <c r="C109" s="70"/>
      <c r="D109" s="97"/>
      <c r="E109" s="32"/>
      <c r="F109" s="99"/>
      <c r="G109" s="60"/>
      <c r="H109" s="100"/>
      <c r="I109" s="100"/>
      <c r="J109" s="100"/>
      <c r="K109" s="100"/>
      <c r="L109" s="100"/>
      <c r="M109" s="100"/>
      <c r="N109" s="100"/>
    </row>
    <row r="110" spans="1:14" ht="15" customHeight="1">
      <c r="A110" s="56"/>
      <c r="B110" s="57"/>
      <c r="C110" s="70"/>
      <c r="D110" s="97"/>
      <c r="E110" s="32"/>
      <c r="F110" s="99"/>
      <c r="G110" s="60"/>
      <c r="H110" s="100"/>
      <c r="I110" s="100"/>
      <c r="J110" s="100"/>
      <c r="K110" s="100"/>
      <c r="L110" s="100"/>
      <c r="M110" s="100"/>
      <c r="N110" s="100"/>
    </row>
    <row r="111" spans="1:14" ht="15" customHeight="1">
      <c r="A111" s="56"/>
      <c r="B111" s="57"/>
      <c r="C111" s="70"/>
      <c r="D111" s="97"/>
      <c r="E111" s="99"/>
      <c r="F111" s="99"/>
      <c r="G111" s="60"/>
      <c r="H111" s="100"/>
      <c r="I111" s="100"/>
      <c r="J111" s="100"/>
      <c r="K111" s="100"/>
      <c r="L111" s="100"/>
      <c r="M111" s="100"/>
      <c r="N111" s="100"/>
    </row>
    <row r="112" spans="1:14" ht="15" customHeight="1">
      <c r="A112" s="56"/>
      <c r="B112" s="57"/>
      <c r="C112" s="70"/>
      <c r="D112" s="97"/>
      <c r="E112" s="32"/>
      <c r="F112" s="99"/>
      <c r="G112" s="60"/>
      <c r="H112" s="100"/>
      <c r="I112" s="100"/>
      <c r="J112" s="100"/>
      <c r="K112" s="100"/>
      <c r="L112" s="100"/>
      <c r="M112" s="100"/>
      <c r="N112" s="100"/>
    </row>
    <row r="113" spans="1:14" ht="15" customHeight="1">
      <c r="A113" s="56"/>
      <c r="B113" s="57"/>
      <c r="C113" s="70"/>
      <c r="D113" s="97"/>
      <c r="E113" s="32"/>
      <c r="F113" s="99"/>
      <c r="G113" s="60"/>
      <c r="H113" s="100"/>
      <c r="I113" s="100"/>
      <c r="J113" s="100"/>
      <c r="K113" s="100"/>
      <c r="L113" s="100"/>
      <c r="M113" s="100"/>
      <c r="N113" s="100"/>
    </row>
    <row r="114" spans="1:14" ht="15" customHeight="1">
      <c r="A114" s="56"/>
      <c r="B114" s="57"/>
      <c r="C114" s="70"/>
      <c r="D114" s="97"/>
      <c r="E114" s="32"/>
      <c r="F114" s="32"/>
      <c r="G114" s="60"/>
      <c r="H114" s="100"/>
      <c r="I114" s="100"/>
      <c r="J114" s="100"/>
      <c r="K114" s="100"/>
      <c r="L114" s="100"/>
      <c r="M114" s="100"/>
      <c r="N114" s="100"/>
    </row>
    <row r="115" spans="1:14" ht="15" customHeight="1">
      <c r="A115" s="56"/>
      <c r="B115" s="57"/>
      <c r="C115" s="70"/>
      <c r="D115" s="97"/>
      <c r="E115" s="99"/>
      <c r="F115" s="99"/>
      <c r="G115" s="60"/>
      <c r="H115" s="100"/>
      <c r="I115" s="100"/>
      <c r="J115" s="100"/>
      <c r="K115" s="100"/>
      <c r="L115" s="100"/>
      <c r="M115" s="100"/>
      <c r="N115" s="100"/>
    </row>
    <row r="116" spans="1:14" ht="15" customHeight="1">
      <c r="A116" s="56"/>
      <c r="B116" s="57"/>
      <c r="C116" s="70"/>
      <c r="D116" s="97"/>
      <c r="E116" s="32"/>
      <c r="F116" s="99"/>
      <c r="G116" s="60"/>
      <c r="H116" s="100"/>
      <c r="I116" s="100"/>
      <c r="J116" s="100"/>
      <c r="K116" s="100"/>
      <c r="L116" s="100"/>
      <c r="M116" s="100"/>
      <c r="N116" s="100"/>
    </row>
    <row r="117" spans="1:14" ht="15" customHeight="1">
      <c r="A117" s="56"/>
      <c r="B117" s="57"/>
      <c r="C117" s="70"/>
      <c r="D117" s="97"/>
      <c r="E117" s="32"/>
      <c r="F117" s="99"/>
      <c r="G117" s="60"/>
      <c r="H117" s="100"/>
      <c r="I117" s="100"/>
      <c r="J117" s="100"/>
      <c r="K117" s="100"/>
      <c r="L117" s="100"/>
      <c r="M117" s="100"/>
      <c r="N117" s="100"/>
    </row>
    <row r="118" spans="1:14" ht="15" customHeight="1">
      <c r="A118" s="56"/>
      <c r="B118" s="57"/>
      <c r="C118" s="70"/>
      <c r="D118" s="97"/>
      <c r="E118" s="32"/>
      <c r="F118" s="99"/>
      <c r="G118" s="60"/>
      <c r="H118" s="100"/>
      <c r="I118" s="100"/>
      <c r="J118" s="100"/>
      <c r="K118" s="100"/>
      <c r="L118" s="100"/>
      <c r="M118" s="100"/>
      <c r="N118" s="100"/>
    </row>
    <row r="119" spans="1:14" ht="15" customHeight="1">
      <c r="A119" s="56"/>
      <c r="B119" s="57"/>
      <c r="C119" s="70"/>
      <c r="D119" s="97"/>
      <c r="E119" s="32"/>
      <c r="F119" s="99"/>
      <c r="G119" s="60"/>
      <c r="H119" s="100"/>
      <c r="I119" s="100"/>
      <c r="J119" s="100"/>
      <c r="K119" s="100"/>
      <c r="L119" s="100"/>
      <c r="M119" s="100"/>
      <c r="N119" s="100"/>
    </row>
    <row r="120" spans="1:14" ht="15" customHeight="1">
      <c r="A120" s="56"/>
      <c r="B120" s="57"/>
      <c r="C120" s="70"/>
      <c r="D120" s="97"/>
      <c r="E120" s="32"/>
      <c r="F120" s="99"/>
      <c r="G120" s="60"/>
      <c r="H120" s="100"/>
      <c r="I120" s="100"/>
      <c r="J120" s="100"/>
      <c r="K120" s="100"/>
      <c r="L120" s="100"/>
      <c r="M120" s="100"/>
      <c r="N120" s="100"/>
    </row>
    <row r="121" spans="1:14" ht="15" customHeight="1">
      <c r="A121" s="56"/>
      <c r="B121" s="57"/>
      <c r="C121" s="70"/>
      <c r="D121" s="97"/>
      <c r="E121" s="32"/>
      <c r="F121" s="99"/>
      <c r="G121" s="60"/>
      <c r="H121" s="100"/>
      <c r="I121" s="100"/>
      <c r="J121" s="100"/>
      <c r="K121" s="100"/>
      <c r="L121" s="100"/>
      <c r="M121" s="100"/>
      <c r="N121" s="100"/>
    </row>
    <row r="122" spans="1:14" ht="15" customHeight="1">
      <c r="A122" s="56"/>
      <c r="B122" s="57"/>
      <c r="C122" s="70"/>
      <c r="D122" s="97"/>
      <c r="E122" s="32"/>
      <c r="F122" s="99"/>
      <c r="G122" s="60"/>
      <c r="H122" s="100"/>
      <c r="I122" s="100"/>
      <c r="J122" s="100"/>
      <c r="K122" s="100"/>
      <c r="L122" s="100"/>
      <c r="M122" s="100"/>
      <c r="N122" s="100"/>
    </row>
    <row r="123" spans="1:14" ht="15" customHeight="1">
      <c r="A123" s="56"/>
      <c r="B123" s="57"/>
      <c r="C123" s="70"/>
      <c r="D123" s="97"/>
      <c r="E123" s="32"/>
      <c r="F123" s="99"/>
      <c r="G123" s="60"/>
      <c r="H123" s="100"/>
      <c r="I123" s="100"/>
      <c r="J123" s="100"/>
      <c r="K123" s="100"/>
      <c r="L123" s="100"/>
      <c r="M123" s="100"/>
      <c r="N123" s="100"/>
    </row>
    <row r="124" spans="1:14" ht="15" customHeight="1">
      <c r="A124" s="56"/>
      <c r="B124" s="57"/>
      <c r="C124" s="70"/>
      <c r="D124" s="97"/>
      <c r="E124" s="32"/>
      <c r="F124" s="99"/>
      <c r="G124" s="60"/>
      <c r="H124" s="100"/>
      <c r="I124" s="100"/>
      <c r="J124" s="100"/>
      <c r="K124" s="100"/>
      <c r="L124" s="100"/>
      <c r="M124" s="100"/>
      <c r="N124" s="100"/>
    </row>
    <row r="125" spans="1:14" ht="15" customHeight="1">
      <c r="A125" s="56"/>
      <c r="B125" s="57"/>
      <c r="C125" s="70"/>
      <c r="D125" s="97"/>
      <c r="E125" s="32"/>
      <c r="F125" s="99"/>
      <c r="G125" s="60"/>
      <c r="H125" s="100"/>
      <c r="I125" s="100"/>
      <c r="J125" s="100"/>
      <c r="K125" s="100"/>
      <c r="L125" s="100"/>
      <c r="M125" s="100"/>
      <c r="N125" s="100"/>
    </row>
    <row r="126" spans="1:14" ht="15" customHeight="1">
      <c r="A126" s="56"/>
      <c r="B126" s="57"/>
      <c r="C126" s="70"/>
      <c r="D126" s="97"/>
      <c r="E126" s="32"/>
      <c r="F126" s="99"/>
      <c r="G126" s="60"/>
      <c r="H126" s="100"/>
      <c r="I126" s="100"/>
      <c r="J126" s="100"/>
      <c r="K126" s="100"/>
      <c r="L126" s="100"/>
      <c r="M126" s="100"/>
      <c r="N126" s="100"/>
    </row>
    <row r="127" spans="1:14" ht="15" customHeight="1">
      <c r="A127" s="56"/>
      <c r="B127" s="57"/>
      <c r="C127" s="70"/>
      <c r="D127" s="97"/>
      <c r="E127" s="32"/>
      <c r="F127" s="99"/>
      <c r="G127" s="60"/>
      <c r="H127" s="100"/>
      <c r="I127" s="100"/>
      <c r="J127" s="100"/>
      <c r="K127" s="100"/>
      <c r="L127" s="100"/>
      <c r="M127" s="100"/>
      <c r="N127" s="100"/>
    </row>
    <row r="128" spans="1:14" ht="15" customHeight="1">
      <c r="A128" s="56"/>
      <c r="B128" s="57"/>
      <c r="C128" s="70"/>
      <c r="D128" s="97"/>
      <c r="E128" s="32"/>
      <c r="F128" s="99"/>
      <c r="G128" s="60"/>
      <c r="H128" s="100"/>
      <c r="I128" s="100"/>
      <c r="J128" s="100"/>
      <c r="K128" s="100"/>
      <c r="L128" s="100"/>
      <c r="M128" s="100"/>
      <c r="N128" s="100"/>
    </row>
    <row r="129" spans="1:14" ht="15" customHeight="1">
      <c r="A129" s="56"/>
      <c r="B129" s="57"/>
      <c r="C129" s="70"/>
      <c r="D129" s="97"/>
      <c r="E129" s="32"/>
      <c r="F129" s="99"/>
      <c r="G129" s="60"/>
      <c r="H129" s="100"/>
      <c r="I129" s="100"/>
      <c r="J129" s="100"/>
      <c r="K129" s="100"/>
      <c r="L129" s="100"/>
      <c r="M129" s="100"/>
      <c r="N129" s="100"/>
    </row>
    <row r="130" spans="1:14" ht="15" customHeight="1">
      <c r="A130" s="32"/>
      <c r="B130" s="32"/>
      <c r="C130" s="32"/>
      <c r="D130" s="97"/>
      <c r="E130" s="32"/>
      <c r="F130" s="99"/>
      <c r="G130" s="60"/>
      <c r="H130" s="100"/>
      <c r="I130" s="100"/>
      <c r="J130" s="100"/>
      <c r="K130" s="100"/>
      <c r="L130" s="100"/>
      <c r="M130" s="100"/>
      <c r="N130" s="100"/>
    </row>
    <row r="131" spans="1:14" ht="15" customHeight="1">
      <c r="A131" s="56"/>
      <c r="B131" s="57"/>
      <c r="C131" s="70"/>
      <c r="D131" s="97"/>
      <c r="E131" s="32"/>
      <c r="F131" s="32"/>
      <c r="G131" s="60"/>
      <c r="H131" s="100"/>
      <c r="I131" s="100"/>
      <c r="J131" s="100"/>
      <c r="K131" s="100"/>
      <c r="L131" s="100"/>
      <c r="M131" s="100"/>
      <c r="N131" s="100"/>
    </row>
    <row r="132" spans="1:14" ht="15" customHeight="1">
      <c r="A132" s="56"/>
      <c r="B132" s="57"/>
      <c r="C132" s="70"/>
      <c r="D132" s="97"/>
      <c r="E132" s="32"/>
      <c r="F132" s="32"/>
      <c r="G132" s="60"/>
      <c r="H132" s="100"/>
      <c r="I132" s="100"/>
      <c r="J132" s="100"/>
      <c r="K132" s="100"/>
      <c r="L132" s="100"/>
      <c r="M132" s="100"/>
      <c r="N132" s="100"/>
    </row>
    <row r="133" spans="1:14" ht="15" customHeight="1">
      <c r="A133" s="56"/>
      <c r="B133" s="57"/>
      <c r="C133" s="70"/>
      <c r="D133" s="97"/>
      <c r="E133" s="32"/>
      <c r="F133" s="32"/>
      <c r="G133" s="60"/>
      <c r="H133" s="100"/>
      <c r="I133" s="100"/>
      <c r="J133" s="100"/>
      <c r="K133" s="100"/>
      <c r="L133" s="100"/>
      <c r="M133" s="100"/>
      <c r="N133" s="100"/>
    </row>
    <row r="134" spans="1:14" ht="15" customHeight="1">
      <c r="A134" s="56"/>
      <c r="B134" s="57"/>
      <c r="C134" s="70"/>
      <c r="D134" s="97"/>
      <c r="E134" s="32"/>
      <c r="F134" s="32"/>
      <c r="G134" s="60"/>
      <c r="H134" s="100"/>
      <c r="I134" s="100"/>
      <c r="J134" s="100"/>
      <c r="K134" s="100"/>
      <c r="L134" s="100"/>
      <c r="M134" s="100"/>
      <c r="N134" s="100"/>
    </row>
    <row r="135" spans="1:14" ht="15" customHeight="1">
      <c r="A135" s="56"/>
      <c r="B135" s="57"/>
      <c r="C135" s="70"/>
      <c r="D135" s="97"/>
      <c r="E135" s="32"/>
      <c r="F135" s="32"/>
      <c r="G135" s="60"/>
      <c r="H135" s="100"/>
      <c r="I135" s="100"/>
      <c r="J135" s="100"/>
      <c r="K135" s="100"/>
      <c r="L135" s="100"/>
      <c r="M135" s="100"/>
      <c r="N135" s="100"/>
    </row>
    <row r="136" spans="1:14" ht="15" customHeight="1">
      <c r="A136" s="56"/>
      <c r="B136" s="57"/>
      <c r="C136" s="70"/>
      <c r="D136" s="97"/>
      <c r="E136" s="32"/>
      <c r="F136" s="32"/>
      <c r="G136" s="60"/>
      <c r="H136" s="100"/>
      <c r="I136" s="100"/>
      <c r="J136" s="100"/>
      <c r="K136" s="100"/>
      <c r="L136" s="100"/>
      <c r="M136" s="100"/>
      <c r="N136" s="100"/>
    </row>
    <row r="137" spans="1:14" ht="15" customHeight="1">
      <c r="A137" s="56"/>
      <c r="B137" s="57"/>
      <c r="C137" s="70"/>
      <c r="D137" s="97"/>
      <c r="E137" s="32"/>
      <c r="F137" s="32"/>
      <c r="G137" s="60"/>
      <c r="H137" s="100"/>
      <c r="I137" s="100"/>
      <c r="J137" s="100"/>
      <c r="K137" s="100"/>
      <c r="L137" s="100"/>
      <c r="M137" s="100"/>
      <c r="N137" s="100"/>
    </row>
    <row r="138" spans="1:14" ht="15" customHeight="1">
      <c r="A138" s="56"/>
      <c r="B138" s="57"/>
      <c r="C138" s="70"/>
      <c r="D138" s="97"/>
      <c r="E138" s="32"/>
      <c r="F138" s="32"/>
      <c r="G138" s="60"/>
      <c r="H138" s="100"/>
      <c r="I138" s="100"/>
      <c r="J138" s="100"/>
      <c r="K138" s="100"/>
      <c r="L138" s="100"/>
      <c r="M138" s="100"/>
      <c r="N138" s="100"/>
    </row>
    <row r="139" spans="1:14" ht="15" customHeight="1">
      <c r="A139" s="56"/>
      <c r="B139" s="57"/>
      <c r="C139" s="70"/>
      <c r="D139" s="97"/>
      <c r="E139" s="32"/>
      <c r="F139" s="32"/>
      <c r="G139" s="60"/>
      <c r="H139" s="100"/>
      <c r="I139" s="100"/>
      <c r="J139" s="100"/>
      <c r="K139" s="100"/>
      <c r="L139" s="100"/>
      <c r="M139" s="100"/>
      <c r="N139" s="100"/>
    </row>
    <row r="140" spans="1:14" ht="15" customHeight="1">
      <c r="A140" s="56"/>
      <c r="B140" s="57"/>
      <c r="C140" s="70"/>
      <c r="D140" s="97"/>
      <c r="E140" s="32"/>
      <c r="F140" s="32"/>
      <c r="G140" s="32"/>
      <c r="H140" s="100"/>
      <c r="I140" s="100"/>
      <c r="J140" s="100"/>
      <c r="K140" s="100"/>
      <c r="L140" s="100"/>
      <c r="M140" s="100"/>
      <c r="N140" s="100"/>
    </row>
    <row r="141" spans="1:14" ht="15" customHeight="1">
      <c r="A141" s="56"/>
      <c r="B141" s="57"/>
      <c r="C141" s="70"/>
      <c r="D141" s="97"/>
      <c r="E141" s="32"/>
      <c r="F141" s="99"/>
      <c r="G141" s="32"/>
      <c r="H141" s="100"/>
      <c r="I141" s="100"/>
      <c r="J141" s="100"/>
      <c r="K141" s="100"/>
      <c r="L141" s="100"/>
      <c r="M141" s="100"/>
      <c r="N141" s="100"/>
    </row>
  </sheetData>
  <conditionalFormatting sqref="M3:N5 L6:N17 L18:L19 N18:N19">
    <cfRule type="cellIs" dxfId="11" priority="1" stopIfTrue="1" operator="greaterThan">
      <formula>0</formula>
    </cfRule>
    <cfRule type="cellIs" dxfId="10" priority="2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54"/>
  <sheetViews>
    <sheetView showGridLines="0" workbookViewId="0"/>
  </sheetViews>
  <sheetFormatPr defaultColWidth="11.125" defaultRowHeight="14.1" customHeight="1"/>
  <cols>
    <col min="1" max="1" width="10.375" style="104" customWidth="1"/>
    <col min="2" max="2" width="52.5" style="104" customWidth="1"/>
    <col min="3" max="3" width="8.375" style="104" customWidth="1"/>
    <col min="4" max="4" width="8.875" style="104" customWidth="1"/>
    <col min="5" max="5" width="21.5" style="104" customWidth="1"/>
    <col min="6" max="6" width="15.875" style="104" customWidth="1"/>
    <col min="7" max="7" width="18.125" style="104" customWidth="1"/>
    <col min="8" max="8" width="20.875" style="104" customWidth="1"/>
    <col min="9" max="9" width="7.5" style="104" customWidth="1"/>
    <col min="10" max="10" width="7.875" style="104" customWidth="1"/>
    <col min="11" max="11" width="6.625" style="104" customWidth="1"/>
    <col min="12" max="12" width="7.5" style="104" customWidth="1"/>
    <col min="13" max="15" width="11.125" style="104" customWidth="1"/>
    <col min="16" max="16384" width="11.125" style="104"/>
  </cols>
  <sheetData>
    <row r="1" spans="1:14" ht="14.65" customHeight="1">
      <c r="A1" s="105"/>
      <c r="B1" s="105"/>
      <c r="C1" s="106">
        <f>SUM(C3:C115)</f>
        <v>0</v>
      </c>
      <c r="D1" s="107" t="s">
        <v>45</v>
      </c>
      <c r="E1" s="106">
        <f>SUM(L6:L19)</f>
        <v>1215</v>
      </c>
      <c r="F1" s="106">
        <f>C1+I25</f>
        <v>0</v>
      </c>
      <c r="G1" s="108">
        <f>F1-E1</f>
        <v>-1215</v>
      </c>
      <c r="H1" s="109" t="s">
        <v>19</v>
      </c>
      <c r="I1" s="11">
        <f>COUNTA(B3:B121)</f>
        <v>0</v>
      </c>
      <c r="J1" s="12"/>
      <c r="K1" s="12"/>
      <c r="L1" s="12"/>
      <c r="M1" s="12"/>
      <c r="N1" s="12"/>
    </row>
    <row r="2" spans="1:14" ht="15.95" customHeight="1">
      <c r="A2" s="33" t="s">
        <v>46</v>
      </c>
      <c r="B2" s="34" t="s">
        <v>47</v>
      </c>
      <c r="C2" s="35" t="s">
        <v>48</v>
      </c>
      <c r="D2" s="36" t="s">
        <v>68</v>
      </c>
      <c r="E2" s="36" t="s">
        <v>50</v>
      </c>
      <c r="F2" s="35" t="s">
        <v>51</v>
      </c>
      <c r="G2" s="37" t="s">
        <v>52</v>
      </c>
      <c r="H2" s="110" t="s">
        <v>16</v>
      </c>
      <c r="I2" s="11">
        <f>SUMIF(G$3:G$72,H2,C$3:C$72)</f>
        <v>0</v>
      </c>
      <c r="J2" s="111">
        <f>TOTAIS!P5</f>
        <v>1000</v>
      </c>
      <c r="K2" s="11">
        <f>TOTAIS!O5</f>
        <v>1500</v>
      </c>
      <c r="L2" s="11">
        <f>K2-I2</f>
        <v>1500</v>
      </c>
      <c r="M2" s="12"/>
      <c r="N2" s="12"/>
    </row>
    <row r="3" spans="1:14" ht="15.95" customHeight="1">
      <c r="A3" s="112"/>
      <c r="B3" s="113"/>
      <c r="C3" s="114"/>
      <c r="D3" s="59"/>
      <c r="E3" s="59"/>
      <c r="F3" s="115"/>
      <c r="G3" s="63"/>
      <c r="H3" s="116" t="s">
        <v>17</v>
      </c>
      <c r="I3" s="11">
        <f>SUMIF(G$3:G$72,H3,C$3:C$72)</f>
        <v>0</v>
      </c>
      <c r="J3" s="12"/>
      <c r="K3" s="12"/>
      <c r="L3" s="12"/>
      <c r="M3" s="12"/>
      <c r="N3" s="12"/>
    </row>
    <row r="4" spans="1:14" ht="15" customHeight="1">
      <c r="A4" s="117"/>
      <c r="B4" s="118"/>
      <c r="C4" s="119"/>
      <c r="D4" s="59"/>
      <c r="E4" s="120"/>
      <c r="F4" s="121"/>
      <c r="G4" s="63"/>
      <c r="H4" s="122"/>
      <c r="I4" s="12"/>
      <c r="J4" s="109" t="s">
        <v>58</v>
      </c>
      <c r="K4" s="109" t="s">
        <v>59</v>
      </c>
      <c r="L4" s="109" t="s">
        <v>60</v>
      </c>
      <c r="M4" s="12"/>
      <c r="N4" s="12"/>
    </row>
    <row r="5" spans="1:14" ht="15" customHeight="1">
      <c r="A5" s="117"/>
      <c r="B5" s="118"/>
      <c r="C5" s="119"/>
      <c r="D5" s="59"/>
      <c r="E5" s="122"/>
      <c r="F5" s="121"/>
      <c r="G5" s="63"/>
      <c r="H5" s="122"/>
      <c r="I5" s="12"/>
      <c r="J5" s="12"/>
      <c r="K5" s="12"/>
      <c r="L5" s="12"/>
      <c r="M5" s="12"/>
      <c r="N5" s="12"/>
    </row>
    <row r="6" spans="1:14" ht="15" customHeight="1">
      <c r="A6" s="117"/>
      <c r="B6" s="118"/>
      <c r="C6" s="123"/>
      <c r="D6" s="124"/>
      <c r="E6" s="12"/>
      <c r="F6" s="12"/>
      <c r="G6" s="125"/>
      <c r="H6" s="109" t="str">
        <f>TOTAIS!$A10</f>
        <v>Renda</v>
      </c>
      <c r="I6" s="11">
        <f t="shared" ref="I6:I19" si="0">-SUMIF(G$3:G$121,H6,C$3:C$121)</f>
        <v>0</v>
      </c>
      <c r="J6" s="111">
        <f>TOTAIS!P10</f>
        <v>300</v>
      </c>
      <c r="K6" s="11">
        <f>TOTAIS!O10</f>
        <v>300</v>
      </c>
      <c r="L6" s="11">
        <f t="shared" ref="L6:L19" si="1">IF(K6-I6&lt;0,0,K6-I6)</f>
        <v>300</v>
      </c>
      <c r="M6" s="11">
        <v>0</v>
      </c>
      <c r="N6" s="11">
        <f t="shared" ref="N6:N19" si="2">IF(I6&lt;0,K6,IF(L6&lt;0,0,M6*L6))</f>
        <v>0</v>
      </c>
    </row>
    <row r="7" spans="1:14" ht="15" customHeight="1">
      <c r="A7" s="117"/>
      <c r="B7" s="118"/>
      <c r="C7" s="119"/>
      <c r="D7" s="59"/>
      <c r="E7" s="122"/>
      <c r="F7" s="12"/>
      <c r="G7" s="126"/>
      <c r="H7" s="109" t="str">
        <f>TOTAIS!$A11</f>
        <v>Comida</v>
      </c>
      <c r="I7" s="11">
        <f t="shared" si="0"/>
        <v>0</v>
      </c>
      <c r="J7" s="111">
        <f>TOTAIS!P11</f>
        <v>200</v>
      </c>
      <c r="K7" s="11">
        <f>TOTAIS!O11</f>
        <v>400</v>
      </c>
      <c r="L7" s="11">
        <f t="shared" si="1"/>
        <v>400</v>
      </c>
      <c r="M7" s="11">
        <v>1</v>
      </c>
      <c r="N7" s="11">
        <f t="shared" si="2"/>
        <v>400</v>
      </c>
    </row>
    <row r="8" spans="1:14" ht="15" customHeight="1">
      <c r="A8" s="117"/>
      <c r="B8" s="118"/>
      <c r="C8" s="123"/>
      <c r="D8" s="124"/>
      <c r="E8" s="12"/>
      <c r="F8" s="12"/>
      <c r="G8" s="126"/>
      <c r="H8" s="109" t="str">
        <f>TOTAIS!$A12</f>
        <v>Portagens</v>
      </c>
      <c r="I8" s="11">
        <f t="shared" si="0"/>
        <v>0</v>
      </c>
      <c r="J8" s="111">
        <f>TOTAIS!P12</f>
        <v>0</v>
      </c>
      <c r="K8" s="11">
        <f>TOTAIS!O12</f>
        <v>50</v>
      </c>
      <c r="L8" s="11">
        <f t="shared" si="1"/>
        <v>50</v>
      </c>
      <c r="M8" s="11">
        <v>1</v>
      </c>
      <c r="N8" s="11">
        <f t="shared" si="2"/>
        <v>50</v>
      </c>
    </row>
    <row r="9" spans="1:14" ht="15" customHeight="1">
      <c r="A9" s="117"/>
      <c r="B9" s="118"/>
      <c r="C9" s="119"/>
      <c r="D9" s="59"/>
      <c r="E9" s="122"/>
      <c r="F9" s="12"/>
      <c r="G9" s="126"/>
      <c r="H9" s="109" t="str">
        <f>TOTAIS!$A13</f>
        <v>Contas</v>
      </c>
      <c r="I9" s="11">
        <f t="shared" si="0"/>
        <v>0</v>
      </c>
      <c r="J9" s="111">
        <f>TOTAIS!P13</f>
        <v>0</v>
      </c>
      <c r="K9" s="11">
        <f>TOTAIS!O13</f>
        <v>50</v>
      </c>
      <c r="L9" s="11">
        <f t="shared" si="1"/>
        <v>50</v>
      </c>
      <c r="M9" s="11">
        <v>1</v>
      </c>
      <c r="N9" s="11">
        <f t="shared" si="2"/>
        <v>50</v>
      </c>
    </row>
    <row r="10" spans="1:14" ht="15" customHeight="1">
      <c r="A10" s="117"/>
      <c r="B10" s="118"/>
      <c r="C10" s="119"/>
      <c r="D10" s="59"/>
      <c r="E10" s="122"/>
      <c r="F10" s="12"/>
      <c r="G10" s="126"/>
      <c r="H10" s="109" t="str">
        <f>TOTAIS!$A14</f>
        <v>Diesel</v>
      </c>
      <c r="I10" s="11">
        <f t="shared" si="0"/>
        <v>0</v>
      </c>
      <c r="J10" s="111">
        <f>TOTAIS!P14</f>
        <v>35</v>
      </c>
      <c r="K10" s="11">
        <f>TOTAIS!O14</f>
        <v>100</v>
      </c>
      <c r="L10" s="11">
        <f t="shared" si="1"/>
        <v>100</v>
      </c>
      <c r="M10" s="11">
        <v>1</v>
      </c>
      <c r="N10" s="11">
        <f t="shared" si="2"/>
        <v>100</v>
      </c>
    </row>
    <row r="11" spans="1:14" ht="15" customHeight="1">
      <c r="A11" s="117"/>
      <c r="B11" s="118"/>
      <c r="C11" s="119"/>
      <c r="D11" s="59"/>
      <c r="E11" s="122"/>
      <c r="F11" s="12"/>
      <c r="G11" s="126"/>
      <c r="H11" s="109" t="str">
        <f>TOTAIS!$A15</f>
        <v>Serviços</v>
      </c>
      <c r="I11" s="11">
        <f t="shared" si="0"/>
        <v>0</v>
      </c>
      <c r="J11" s="111">
        <f>TOTAIS!P15</f>
        <v>0</v>
      </c>
      <c r="K11" s="11">
        <f>TOTAIS!O15</f>
        <v>50</v>
      </c>
      <c r="L11" s="11">
        <f t="shared" si="1"/>
        <v>50</v>
      </c>
      <c r="M11" s="11">
        <v>0</v>
      </c>
      <c r="N11" s="11">
        <f t="shared" si="2"/>
        <v>0</v>
      </c>
    </row>
    <row r="12" spans="1:14" ht="15" customHeight="1">
      <c r="A12" s="117"/>
      <c r="B12" s="118"/>
      <c r="C12" s="119"/>
      <c r="D12" s="59"/>
      <c r="E12" s="122"/>
      <c r="F12" s="12"/>
      <c r="G12" s="126"/>
      <c r="H12" s="109" t="str">
        <f>TOTAIS!$A16</f>
        <v>UBER Transporte</v>
      </c>
      <c r="I12" s="11">
        <f t="shared" si="0"/>
        <v>0</v>
      </c>
      <c r="J12" s="111">
        <f>TOTAIS!P16</f>
        <v>0</v>
      </c>
      <c r="K12" s="11">
        <f>TOTAIS!O16</f>
        <v>10</v>
      </c>
      <c r="L12" s="11">
        <f t="shared" si="1"/>
        <v>10</v>
      </c>
      <c r="M12" s="11">
        <v>0</v>
      </c>
      <c r="N12" s="11">
        <f t="shared" si="2"/>
        <v>0</v>
      </c>
    </row>
    <row r="13" spans="1:14" ht="15" customHeight="1">
      <c r="A13" s="117"/>
      <c r="B13" s="118"/>
      <c r="C13" s="119"/>
      <c r="D13" s="59"/>
      <c r="E13" s="122"/>
      <c r="F13" s="12"/>
      <c r="G13" s="127"/>
      <c r="H13" s="109" t="str">
        <f>TOTAIS!$A17</f>
        <v>GLOVO</v>
      </c>
      <c r="I13" s="11">
        <f t="shared" si="0"/>
        <v>0</v>
      </c>
      <c r="J13" s="111">
        <f>TOTAIS!P17</f>
        <v>0</v>
      </c>
      <c r="K13" s="11">
        <f>TOTAIS!O17</f>
        <v>50</v>
      </c>
      <c r="L13" s="11">
        <f t="shared" si="1"/>
        <v>50</v>
      </c>
      <c r="M13" s="11">
        <v>0</v>
      </c>
      <c r="N13" s="11">
        <f t="shared" si="2"/>
        <v>0</v>
      </c>
    </row>
    <row r="14" spans="1:14" ht="15" customHeight="1">
      <c r="A14" s="117"/>
      <c r="B14" s="118"/>
      <c r="C14" s="119"/>
      <c r="D14" s="59"/>
      <c r="E14" s="122"/>
      <c r="F14" s="121"/>
      <c r="G14" s="63"/>
      <c r="H14" s="116" t="str">
        <f>TOTAIS!$A18</f>
        <v>Levantamento</v>
      </c>
      <c r="I14" s="11">
        <f t="shared" si="0"/>
        <v>0</v>
      </c>
      <c r="J14" s="111">
        <f>TOTAIS!P18</f>
        <v>0</v>
      </c>
      <c r="K14" s="11">
        <f>TOTAIS!O18</f>
        <v>10</v>
      </c>
      <c r="L14" s="11">
        <f t="shared" si="1"/>
        <v>10</v>
      </c>
      <c r="M14" s="11">
        <v>1</v>
      </c>
      <c r="N14" s="11">
        <f t="shared" si="2"/>
        <v>10</v>
      </c>
    </row>
    <row r="15" spans="1:14" ht="15" customHeight="1">
      <c r="A15" s="117"/>
      <c r="B15" s="118"/>
      <c r="C15" s="119"/>
      <c r="D15" s="59"/>
      <c r="E15" s="122"/>
      <c r="F15" s="12"/>
      <c r="G15" s="128"/>
      <c r="H15" s="109" t="str">
        <f>TOTAIS!$A19</f>
        <v>Empregada</v>
      </c>
      <c r="I15" s="11">
        <f t="shared" si="0"/>
        <v>0</v>
      </c>
      <c r="J15" s="111">
        <f>TOTAIS!P19</f>
        <v>30</v>
      </c>
      <c r="K15" s="11">
        <f>TOTAIS!O19</f>
        <v>30</v>
      </c>
      <c r="L15" s="11">
        <f t="shared" si="1"/>
        <v>30</v>
      </c>
      <c r="M15" s="11">
        <v>1</v>
      </c>
      <c r="N15" s="11">
        <f t="shared" si="2"/>
        <v>30</v>
      </c>
    </row>
    <row r="16" spans="1:14" ht="15" customHeight="1">
      <c r="A16" s="117"/>
      <c r="B16" s="118"/>
      <c r="C16" s="119"/>
      <c r="D16" s="59"/>
      <c r="E16" s="122"/>
      <c r="F16" s="121"/>
      <c r="G16" s="63"/>
      <c r="H16" s="116" t="str">
        <f>TOTAIS!$A20</f>
        <v>Outros</v>
      </c>
      <c r="I16" s="11">
        <f t="shared" si="0"/>
        <v>0</v>
      </c>
      <c r="J16" s="111">
        <f>TOTAIS!P20</f>
        <v>0</v>
      </c>
      <c r="K16" s="11">
        <f>TOTAIS!O20</f>
        <v>30</v>
      </c>
      <c r="L16" s="11">
        <f t="shared" si="1"/>
        <v>30</v>
      </c>
      <c r="M16" s="11">
        <v>0</v>
      </c>
      <c r="N16" s="11">
        <f t="shared" si="2"/>
        <v>0</v>
      </c>
    </row>
    <row r="17" spans="1:14" ht="15" customHeight="1">
      <c r="A17" s="117"/>
      <c r="B17" s="118"/>
      <c r="C17" s="119"/>
      <c r="D17" s="59"/>
      <c r="E17" s="122"/>
      <c r="F17" s="121"/>
      <c r="G17" s="63"/>
      <c r="H17" s="116" t="str">
        <f>TOTAIS!$A21</f>
        <v>Saude</v>
      </c>
      <c r="I17" s="11">
        <f t="shared" si="0"/>
        <v>0</v>
      </c>
      <c r="J17" s="111">
        <f>TOTAIS!P21</f>
        <v>0</v>
      </c>
      <c r="K17" s="11">
        <f>TOTAIS!O21</f>
        <v>30</v>
      </c>
      <c r="L17" s="11">
        <f t="shared" si="1"/>
        <v>30</v>
      </c>
      <c r="M17" s="11">
        <v>1</v>
      </c>
      <c r="N17" s="11">
        <f t="shared" si="2"/>
        <v>30</v>
      </c>
    </row>
    <row r="18" spans="1:14" ht="15" customHeight="1">
      <c r="A18" s="117"/>
      <c r="B18" s="118"/>
      <c r="C18" s="119"/>
      <c r="D18" s="59"/>
      <c r="E18" s="122"/>
      <c r="F18" s="121"/>
      <c r="G18" s="63"/>
      <c r="H18" s="116" t="str">
        <f>TOTAIS!$A22</f>
        <v>Alice</v>
      </c>
      <c r="I18" s="11">
        <f t="shared" si="0"/>
        <v>0</v>
      </c>
      <c r="J18" s="111">
        <f>TOTAIS!P22</f>
        <v>0</v>
      </c>
      <c r="K18" s="11">
        <f>TOTAIS!O22</f>
        <v>80</v>
      </c>
      <c r="L18" s="11">
        <f t="shared" si="1"/>
        <v>80</v>
      </c>
      <c r="M18" s="11">
        <v>1</v>
      </c>
      <c r="N18" s="11">
        <f t="shared" si="2"/>
        <v>80</v>
      </c>
    </row>
    <row r="19" spans="1:14" ht="15" customHeight="1">
      <c r="A19" s="117"/>
      <c r="B19" s="118"/>
      <c r="C19" s="119"/>
      <c r="D19" s="59"/>
      <c r="E19" s="122"/>
      <c r="F19" s="121"/>
      <c r="G19" s="63"/>
      <c r="H19" s="116" t="str">
        <f>TOTAIS!$A23</f>
        <v>Mensalidades</v>
      </c>
      <c r="I19" s="11">
        <f t="shared" si="0"/>
        <v>0</v>
      </c>
      <c r="J19" s="111">
        <f>TOTAIS!P23</f>
        <v>0</v>
      </c>
      <c r="K19" s="11">
        <f>TOTAIS!O23</f>
        <v>25</v>
      </c>
      <c r="L19" s="11">
        <f t="shared" si="1"/>
        <v>25</v>
      </c>
      <c r="M19" s="11">
        <v>1</v>
      </c>
      <c r="N19" s="11">
        <f t="shared" si="2"/>
        <v>25</v>
      </c>
    </row>
    <row r="20" spans="1:14" ht="15" customHeight="1">
      <c r="A20" s="117"/>
      <c r="B20" s="118"/>
      <c r="C20" s="119"/>
      <c r="D20" s="59"/>
      <c r="E20" s="122"/>
      <c r="F20" s="121"/>
      <c r="G20" s="63"/>
      <c r="H20" s="122"/>
      <c r="I20" s="12"/>
      <c r="J20" s="12"/>
      <c r="K20" s="12"/>
      <c r="L20" s="12"/>
      <c r="M20" s="12"/>
      <c r="N20" s="12"/>
    </row>
    <row r="21" spans="1:14" ht="15" customHeight="1">
      <c r="A21" s="117"/>
      <c r="B21" s="118"/>
      <c r="C21" s="119"/>
      <c r="D21" s="59"/>
      <c r="E21" s="122"/>
      <c r="F21" s="121"/>
      <c r="G21" s="63"/>
      <c r="H21" s="116" t="s">
        <v>35</v>
      </c>
      <c r="I21" s="11">
        <f>-SUMIF(G$3:G$121,H21,C$3:C$121)</f>
        <v>0</v>
      </c>
      <c r="J21" s="12"/>
      <c r="K21" s="12"/>
      <c r="L21" s="12"/>
      <c r="M21" s="12"/>
      <c r="N21" s="12"/>
    </row>
    <row r="22" spans="1:14" ht="15" customHeight="1">
      <c r="A22" s="117"/>
      <c r="B22" s="118"/>
      <c r="C22" s="119"/>
      <c r="D22" s="59"/>
      <c r="E22" s="122"/>
      <c r="F22" s="121"/>
      <c r="G22" s="63"/>
      <c r="H22" s="116" t="s">
        <v>36</v>
      </c>
      <c r="I22" s="11">
        <f>-SUMIF(G$3:G$121,H22,C$3:C$121)</f>
        <v>0</v>
      </c>
      <c r="J22" s="12"/>
      <c r="K22" s="12"/>
      <c r="L22" s="12"/>
      <c r="M22" s="129"/>
      <c r="N22" s="129"/>
    </row>
    <row r="23" spans="1:14" ht="15" customHeight="1">
      <c r="A23" s="117"/>
      <c r="B23" s="118"/>
      <c r="C23" s="119"/>
      <c r="D23" s="59"/>
      <c r="E23" s="122"/>
      <c r="F23" s="121"/>
      <c r="G23" s="63"/>
      <c r="H23" s="122"/>
      <c r="I23" s="12"/>
      <c r="J23" s="12"/>
      <c r="K23" s="12"/>
      <c r="L23" s="12"/>
      <c r="M23" s="12"/>
      <c r="N23" s="12"/>
    </row>
    <row r="24" spans="1:14" ht="15" customHeight="1">
      <c r="A24" s="117"/>
      <c r="B24" s="118"/>
      <c r="C24" s="119"/>
      <c r="D24" s="59"/>
      <c r="E24" s="122"/>
      <c r="F24" s="121"/>
      <c r="G24" s="63"/>
      <c r="H24" s="122"/>
      <c r="I24" s="12"/>
      <c r="J24" s="12"/>
      <c r="K24" s="12"/>
      <c r="L24" s="12"/>
      <c r="M24" s="12"/>
      <c r="N24" s="12"/>
    </row>
    <row r="25" spans="1:14" ht="15" customHeight="1">
      <c r="A25" s="117"/>
      <c r="B25" s="118"/>
      <c r="C25" s="119"/>
      <c r="D25" s="59"/>
      <c r="E25" s="122"/>
      <c r="F25" s="121"/>
      <c r="G25" s="63"/>
      <c r="H25" s="116" t="s">
        <v>38</v>
      </c>
      <c r="I25" s="11">
        <f>-SUMIF(G$3:G$121,H25,C$3:C$121)</f>
        <v>0</v>
      </c>
      <c r="J25" s="12"/>
      <c r="K25" s="12"/>
      <c r="L25" s="11">
        <f>-N25+I25</f>
        <v>-775</v>
      </c>
      <c r="M25" s="12"/>
      <c r="N25" s="11">
        <f>SUM(N6:N19)</f>
        <v>775</v>
      </c>
    </row>
    <row r="26" spans="1:14" ht="15" customHeight="1">
      <c r="A26" s="117"/>
      <c r="B26" s="118"/>
      <c r="C26" s="119"/>
      <c r="D26" s="59"/>
      <c r="E26" s="122"/>
      <c r="F26" s="12"/>
      <c r="G26" s="125"/>
      <c r="H26" s="109" t="s">
        <v>39</v>
      </c>
      <c r="I26" s="11">
        <f>-SUMIF(G$3:G$121,H26,C$3:C$121)</f>
        <v>0</v>
      </c>
      <c r="J26" s="12"/>
      <c r="K26" s="12"/>
      <c r="L26" s="12"/>
      <c r="M26" s="12"/>
      <c r="N26" s="12"/>
    </row>
    <row r="27" spans="1:14" ht="15" customHeight="1">
      <c r="A27" s="117"/>
      <c r="B27" s="118"/>
      <c r="C27" s="119"/>
      <c r="D27" s="59"/>
      <c r="E27" s="122"/>
      <c r="F27" s="12"/>
      <c r="G27" s="126"/>
      <c r="H27" s="109" t="s">
        <v>40</v>
      </c>
      <c r="I27" s="11">
        <f>SUMIF(G$3:G$95,H27,C$3:C$95)</f>
        <v>0</v>
      </c>
      <c r="J27" s="12"/>
      <c r="K27" s="11">
        <f>TOTAIS!O42</f>
        <v>0</v>
      </c>
      <c r="L27" s="12"/>
      <c r="M27" s="12"/>
      <c r="N27" s="12"/>
    </row>
    <row r="28" spans="1:14" ht="15" customHeight="1">
      <c r="A28" s="117"/>
      <c r="B28" s="118"/>
      <c r="C28" s="119"/>
      <c r="D28" s="59"/>
      <c r="E28" s="122"/>
      <c r="F28" s="12"/>
      <c r="G28" s="127"/>
      <c r="H28" s="109" t="s">
        <v>41</v>
      </c>
      <c r="I28" s="11">
        <f>SUMIF(G$3:G$95,H28,C$3:C$95)</f>
        <v>0</v>
      </c>
      <c r="J28" s="12"/>
      <c r="K28" s="11">
        <f>TOTAIS!O43</f>
        <v>0</v>
      </c>
      <c r="L28" s="12"/>
      <c r="M28" s="12"/>
      <c r="N28" s="12"/>
    </row>
    <row r="29" spans="1:14" ht="15" customHeight="1">
      <c r="A29" s="117"/>
      <c r="B29" s="118"/>
      <c r="C29" s="119"/>
      <c r="D29" s="59"/>
      <c r="E29" s="122"/>
      <c r="F29" s="121"/>
      <c r="G29" s="63"/>
      <c r="H29" s="116" t="s">
        <v>67</v>
      </c>
      <c r="I29" s="11">
        <f>I27+I28</f>
        <v>0</v>
      </c>
      <c r="J29" s="11">
        <f>J27+J28</f>
        <v>0</v>
      </c>
      <c r="K29" s="11">
        <f>TOTAIS!O45</f>
        <v>0</v>
      </c>
      <c r="L29" s="12"/>
      <c r="M29" s="12"/>
      <c r="N29" s="12"/>
    </row>
    <row r="30" spans="1:14" ht="15" customHeight="1">
      <c r="A30" s="117"/>
      <c r="B30" s="118"/>
      <c r="C30" s="119"/>
      <c r="D30" s="59"/>
      <c r="E30" s="122"/>
      <c r="F30" s="121"/>
      <c r="G30" s="63"/>
      <c r="H30" s="122"/>
      <c r="I30" s="12"/>
      <c r="J30" s="12"/>
      <c r="K30" s="129"/>
      <c r="L30" s="12"/>
      <c r="M30" s="12"/>
      <c r="N30" s="12"/>
    </row>
    <row r="31" spans="1:14" ht="15" customHeight="1">
      <c r="A31" s="117"/>
      <c r="B31" s="118"/>
      <c r="C31" s="119"/>
      <c r="D31" s="59"/>
      <c r="E31" s="122"/>
      <c r="F31" s="121"/>
      <c r="G31" s="63"/>
      <c r="H31" s="122"/>
      <c r="I31" s="12"/>
      <c r="J31" s="12"/>
      <c r="K31" s="130"/>
      <c r="L31" s="12"/>
      <c r="M31" s="12"/>
      <c r="N31" s="12"/>
    </row>
    <row r="32" spans="1:14" ht="15" customHeight="1">
      <c r="A32" s="117"/>
      <c r="B32" s="118"/>
      <c r="C32" s="119"/>
      <c r="D32" s="59"/>
      <c r="E32" s="122"/>
      <c r="F32" s="121"/>
      <c r="G32" s="63"/>
      <c r="H32" s="122"/>
      <c r="I32" s="12"/>
      <c r="J32" s="12"/>
      <c r="K32" s="130"/>
      <c r="L32" s="12"/>
      <c r="M32" s="12"/>
      <c r="N32" s="12"/>
    </row>
    <row r="33" spans="1:14" ht="15" customHeight="1">
      <c r="A33" s="117"/>
      <c r="B33" s="118"/>
      <c r="C33" s="119"/>
      <c r="D33" s="59"/>
      <c r="E33" s="122"/>
      <c r="F33" s="121"/>
      <c r="G33" s="63"/>
      <c r="H33" s="122"/>
      <c r="I33" s="12"/>
      <c r="J33" s="12"/>
      <c r="K33" s="130"/>
      <c r="L33" s="12"/>
      <c r="M33" s="12"/>
      <c r="N33" s="12"/>
    </row>
    <row r="34" spans="1:14" ht="15" customHeight="1">
      <c r="A34" s="117"/>
      <c r="B34" s="118"/>
      <c r="C34" s="119"/>
      <c r="D34" s="59"/>
      <c r="E34" s="122"/>
      <c r="F34" s="121"/>
      <c r="G34" s="63"/>
      <c r="H34" s="122"/>
      <c r="I34" s="12"/>
      <c r="J34" s="12"/>
      <c r="K34" s="130"/>
      <c r="L34" s="12"/>
      <c r="M34" s="12"/>
      <c r="N34" s="12"/>
    </row>
    <row r="35" spans="1:14" ht="15" customHeight="1">
      <c r="A35" s="117"/>
      <c r="B35" s="118"/>
      <c r="C35" s="119"/>
      <c r="D35" s="59"/>
      <c r="E35" s="122"/>
      <c r="F35" s="121"/>
      <c r="G35" s="63"/>
      <c r="H35" s="122"/>
      <c r="I35" s="12"/>
      <c r="J35" s="12"/>
      <c r="K35" s="12"/>
      <c r="L35" s="12"/>
      <c r="M35" s="12"/>
      <c r="N35" s="12"/>
    </row>
    <row r="36" spans="1:14" ht="15" customHeight="1">
      <c r="A36" s="117"/>
      <c r="B36" s="118"/>
      <c r="C36" s="119"/>
      <c r="D36" s="59"/>
      <c r="E36" s="122"/>
      <c r="F36" s="121"/>
      <c r="G36" s="63"/>
      <c r="H36" s="122"/>
      <c r="I36" s="12"/>
      <c r="J36" s="12"/>
      <c r="K36" s="12"/>
      <c r="L36" s="12"/>
      <c r="M36" s="12"/>
      <c r="N36" s="12"/>
    </row>
    <row r="37" spans="1:14" ht="15" customHeight="1">
      <c r="A37" s="117"/>
      <c r="B37" s="118"/>
      <c r="C37" s="119"/>
      <c r="D37" s="59"/>
      <c r="E37" s="122"/>
      <c r="F37" s="121"/>
      <c r="G37" s="63"/>
      <c r="H37" s="122"/>
      <c r="I37" s="12"/>
      <c r="J37" s="12"/>
      <c r="K37" s="12"/>
      <c r="L37" s="12"/>
      <c r="M37" s="12"/>
      <c r="N37" s="12"/>
    </row>
    <row r="38" spans="1:14" ht="15" customHeight="1">
      <c r="A38" s="117"/>
      <c r="B38" s="118"/>
      <c r="C38" s="119"/>
      <c r="D38" s="59"/>
      <c r="E38" s="122"/>
      <c r="F38" s="121"/>
      <c r="G38" s="63"/>
      <c r="H38" s="122"/>
      <c r="I38" s="12"/>
      <c r="J38" s="12"/>
      <c r="K38" s="12"/>
      <c r="L38" s="12"/>
      <c r="M38" s="12"/>
      <c r="N38" s="12"/>
    </row>
    <row r="39" spans="1:14" ht="15" customHeight="1">
      <c r="A39" s="117"/>
      <c r="B39" s="118"/>
      <c r="C39" s="119"/>
      <c r="D39" s="59"/>
      <c r="E39" s="122"/>
      <c r="F39" s="121"/>
      <c r="G39" s="63"/>
      <c r="H39" s="122"/>
      <c r="I39" s="12"/>
      <c r="J39" s="12"/>
      <c r="K39" s="12"/>
      <c r="L39" s="12"/>
      <c r="M39" s="12"/>
      <c r="N39" s="12"/>
    </row>
    <row r="40" spans="1:14" ht="15" customHeight="1">
      <c r="A40" s="117"/>
      <c r="B40" s="118"/>
      <c r="C40" s="119"/>
      <c r="D40" s="59"/>
      <c r="E40" s="122"/>
      <c r="F40" s="121"/>
      <c r="G40" s="63"/>
      <c r="H40" s="122"/>
      <c r="I40" s="12"/>
      <c r="J40" s="12"/>
      <c r="K40" s="12"/>
      <c r="L40" s="12"/>
      <c r="M40" s="12"/>
      <c r="N40" s="12"/>
    </row>
    <row r="41" spans="1:14" ht="15" customHeight="1">
      <c r="A41" s="117"/>
      <c r="B41" s="118"/>
      <c r="C41" s="119"/>
      <c r="D41" s="59"/>
      <c r="E41" s="122"/>
      <c r="F41" s="121"/>
      <c r="G41" s="63"/>
      <c r="H41" s="122"/>
      <c r="I41" s="12"/>
      <c r="J41" s="12"/>
      <c r="K41" s="12"/>
      <c r="L41" s="12"/>
      <c r="M41" s="12"/>
      <c r="N41" s="12"/>
    </row>
    <row r="42" spans="1:14" ht="15" customHeight="1">
      <c r="A42" s="117"/>
      <c r="B42" s="118"/>
      <c r="C42" s="119"/>
      <c r="D42" s="59"/>
      <c r="E42" s="122"/>
      <c r="F42" s="121"/>
      <c r="G42" s="63"/>
      <c r="H42" s="131"/>
      <c r="I42" s="12"/>
      <c r="J42" s="12"/>
      <c r="K42" s="12"/>
      <c r="L42" s="12"/>
      <c r="M42" s="12"/>
      <c r="N42" s="12"/>
    </row>
    <row r="43" spans="1:14" ht="15" customHeight="1">
      <c r="A43" s="117"/>
      <c r="B43" s="118"/>
      <c r="C43" s="119"/>
      <c r="D43" s="59"/>
      <c r="E43" s="122"/>
      <c r="F43" s="121"/>
      <c r="G43" s="63"/>
      <c r="H43" s="131"/>
      <c r="I43" s="12"/>
      <c r="J43" s="12"/>
      <c r="K43" s="12"/>
      <c r="L43" s="12"/>
      <c r="M43" s="12"/>
      <c r="N43" s="12"/>
    </row>
    <row r="44" spans="1:14" ht="15" customHeight="1">
      <c r="A44" s="117"/>
      <c r="B44" s="118"/>
      <c r="C44" s="119"/>
      <c r="D44" s="59"/>
      <c r="E44" s="122"/>
      <c r="F44" s="12"/>
      <c r="G44" s="125"/>
      <c r="H44" s="129"/>
      <c r="I44" s="12"/>
      <c r="J44" s="12"/>
      <c r="K44" s="12"/>
      <c r="L44" s="12"/>
      <c r="M44" s="12"/>
      <c r="N44" s="12"/>
    </row>
    <row r="45" spans="1:14" ht="15" customHeight="1">
      <c r="A45" s="117"/>
      <c r="B45" s="118"/>
      <c r="C45" s="119"/>
      <c r="D45" s="59"/>
      <c r="E45" s="122"/>
      <c r="F45" s="12"/>
      <c r="G45" s="126"/>
      <c r="H45" s="129"/>
      <c r="I45" s="12"/>
      <c r="J45" s="12"/>
      <c r="K45" s="12"/>
      <c r="L45" s="12"/>
      <c r="M45" s="12"/>
      <c r="N45" s="12"/>
    </row>
    <row r="46" spans="1:14" ht="15" customHeight="1">
      <c r="A46" s="117"/>
      <c r="B46" s="118"/>
      <c r="C46" s="119"/>
      <c r="D46" s="59"/>
      <c r="E46" s="122"/>
      <c r="F46" s="12"/>
      <c r="G46" s="126"/>
      <c r="H46" s="129"/>
      <c r="I46" s="12"/>
      <c r="J46" s="12"/>
      <c r="K46" s="12"/>
      <c r="L46" s="12"/>
      <c r="M46" s="12"/>
      <c r="N46" s="12"/>
    </row>
    <row r="47" spans="1:14" ht="15" customHeight="1">
      <c r="A47" s="117"/>
      <c r="B47" s="118"/>
      <c r="C47" s="119"/>
      <c r="D47" s="59"/>
      <c r="E47" s="122"/>
      <c r="F47" s="12"/>
      <c r="G47" s="126"/>
      <c r="H47" s="129"/>
      <c r="I47" s="12"/>
      <c r="J47" s="12"/>
      <c r="K47" s="12"/>
      <c r="L47" s="12"/>
      <c r="M47" s="12"/>
      <c r="N47" s="12"/>
    </row>
    <row r="48" spans="1:14" ht="15" customHeight="1">
      <c r="A48" s="117"/>
      <c r="B48" s="118"/>
      <c r="C48" s="119"/>
      <c r="D48" s="59"/>
      <c r="E48" s="122"/>
      <c r="F48" s="12"/>
      <c r="G48" s="127"/>
      <c r="H48" s="129"/>
      <c r="I48" s="12"/>
      <c r="J48" s="12"/>
      <c r="K48" s="12"/>
      <c r="L48" s="12"/>
      <c r="M48" s="12"/>
      <c r="N48" s="12"/>
    </row>
    <row r="49" spans="1:14" ht="15" customHeight="1">
      <c r="A49" s="117"/>
      <c r="B49" s="118"/>
      <c r="C49" s="119"/>
      <c r="D49" s="59"/>
      <c r="E49" s="122"/>
      <c r="F49" s="121"/>
      <c r="G49" s="69"/>
      <c r="H49" s="131"/>
      <c r="I49" s="12"/>
      <c r="J49" s="12"/>
      <c r="K49" s="12"/>
      <c r="L49" s="12"/>
      <c r="M49" s="12"/>
      <c r="N49" s="12"/>
    </row>
    <row r="50" spans="1:14" ht="15" customHeight="1">
      <c r="A50" s="117"/>
      <c r="B50" s="118"/>
      <c r="C50" s="119"/>
      <c r="D50" s="59"/>
      <c r="E50" s="122"/>
      <c r="F50" s="121"/>
      <c r="G50" s="69"/>
      <c r="H50" s="131"/>
      <c r="I50" s="12"/>
      <c r="J50" s="12"/>
      <c r="K50" s="12"/>
      <c r="L50" s="12"/>
      <c r="M50" s="12"/>
      <c r="N50" s="12"/>
    </row>
    <row r="51" spans="1:14" ht="15" customHeight="1">
      <c r="A51" s="117"/>
      <c r="B51" s="118"/>
      <c r="C51" s="119"/>
      <c r="D51" s="59"/>
      <c r="E51" s="122"/>
      <c r="F51" s="121"/>
      <c r="G51" s="69"/>
      <c r="H51" s="131"/>
      <c r="I51" s="12"/>
      <c r="J51" s="12"/>
      <c r="K51" s="12"/>
      <c r="L51" s="12"/>
      <c r="M51" s="12"/>
      <c r="N51" s="12"/>
    </row>
    <row r="52" spans="1:14" ht="15" customHeight="1">
      <c r="A52" s="117"/>
      <c r="B52" s="118"/>
      <c r="C52" s="119"/>
      <c r="D52" s="59"/>
      <c r="E52" s="122"/>
      <c r="F52" s="121"/>
      <c r="G52" s="69"/>
      <c r="H52" s="131"/>
      <c r="I52" s="12"/>
      <c r="J52" s="12"/>
      <c r="K52" s="12"/>
      <c r="L52" s="12"/>
      <c r="M52" s="12"/>
      <c r="N52" s="12"/>
    </row>
    <row r="53" spans="1:14" ht="15" customHeight="1">
      <c r="A53" s="117"/>
      <c r="B53" s="118"/>
      <c r="C53" s="119"/>
      <c r="D53" s="59"/>
      <c r="E53" s="122"/>
      <c r="F53" s="121"/>
      <c r="G53" s="69"/>
      <c r="H53" s="131"/>
      <c r="I53" s="12"/>
      <c r="J53" s="12"/>
      <c r="K53" s="12"/>
      <c r="L53" s="12"/>
      <c r="M53" s="12"/>
      <c r="N53" s="12"/>
    </row>
    <row r="54" spans="1:14" ht="15" customHeight="1">
      <c r="A54" s="117"/>
      <c r="B54" s="118"/>
      <c r="C54" s="119"/>
      <c r="D54" s="59"/>
      <c r="E54" s="122"/>
      <c r="F54" s="121"/>
      <c r="G54" s="69"/>
      <c r="H54" s="131"/>
      <c r="I54" s="12"/>
      <c r="J54" s="12"/>
      <c r="K54" s="12"/>
      <c r="L54" s="12"/>
      <c r="M54" s="12"/>
      <c r="N54" s="12"/>
    </row>
    <row r="55" spans="1:14" ht="15" customHeight="1">
      <c r="A55" s="117"/>
      <c r="B55" s="118"/>
      <c r="C55" s="119"/>
      <c r="D55" s="59"/>
      <c r="E55" s="122"/>
      <c r="F55" s="12"/>
      <c r="G55" s="128"/>
      <c r="H55" s="129"/>
      <c r="I55" s="12"/>
      <c r="J55" s="12"/>
      <c r="K55" s="12"/>
      <c r="L55" s="12"/>
      <c r="M55" s="12"/>
      <c r="N55" s="12"/>
    </row>
    <row r="56" spans="1:14" ht="15" customHeight="1">
      <c r="A56" s="117"/>
      <c r="B56" s="118"/>
      <c r="C56" s="119"/>
      <c r="D56" s="59"/>
      <c r="E56" s="122"/>
      <c r="F56" s="121"/>
      <c r="G56" s="69"/>
      <c r="H56" s="131"/>
      <c r="I56" s="12"/>
      <c r="J56" s="12"/>
      <c r="K56" s="12"/>
      <c r="L56" s="12"/>
      <c r="M56" s="12"/>
      <c r="N56" s="12"/>
    </row>
    <row r="57" spans="1:14" ht="15" customHeight="1">
      <c r="A57" s="117"/>
      <c r="B57" s="118"/>
      <c r="C57" s="119"/>
      <c r="D57" s="59"/>
      <c r="E57" s="122"/>
      <c r="F57" s="121"/>
      <c r="G57" s="69"/>
      <c r="H57" s="131"/>
      <c r="I57" s="12"/>
      <c r="J57" s="12"/>
      <c r="K57" s="12"/>
      <c r="L57" s="12"/>
      <c r="M57" s="12"/>
      <c r="N57" s="12"/>
    </row>
    <row r="58" spans="1:14" ht="15" customHeight="1">
      <c r="A58" s="117"/>
      <c r="B58" s="118"/>
      <c r="C58" s="119"/>
      <c r="D58" s="59"/>
      <c r="E58" s="122"/>
      <c r="F58" s="121"/>
      <c r="G58" s="69"/>
      <c r="H58" s="131"/>
      <c r="I58" s="12"/>
      <c r="J58" s="12"/>
      <c r="K58" s="12"/>
      <c r="L58" s="12"/>
      <c r="M58" s="12"/>
      <c r="N58" s="12"/>
    </row>
    <row r="59" spans="1:14" ht="15" customHeight="1">
      <c r="A59" s="117"/>
      <c r="B59" s="118"/>
      <c r="C59" s="119"/>
      <c r="D59" s="59"/>
      <c r="E59" s="122"/>
      <c r="F59" s="121"/>
      <c r="G59" s="69"/>
      <c r="H59" s="131"/>
      <c r="I59" s="12"/>
      <c r="J59" s="12"/>
      <c r="K59" s="12"/>
      <c r="L59" s="12"/>
      <c r="M59" s="12"/>
      <c r="N59" s="12"/>
    </row>
    <row r="60" spans="1:14" ht="15" customHeight="1">
      <c r="A60" s="117"/>
      <c r="B60" s="118"/>
      <c r="C60" s="119"/>
      <c r="D60" s="59"/>
      <c r="E60" s="122"/>
      <c r="F60" s="121"/>
      <c r="G60" s="69"/>
      <c r="H60" s="131"/>
      <c r="I60" s="12"/>
      <c r="J60" s="12"/>
      <c r="K60" s="12"/>
      <c r="L60" s="12"/>
      <c r="M60" s="12"/>
      <c r="N60" s="12"/>
    </row>
    <row r="61" spans="1:14" ht="15" customHeight="1">
      <c r="A61" s="117"/>
      <c r="B61" s="118"/>
      <c r="C61" s="119"/>
      <c r="D61" s="59"/>
      <c r="E61" s="122"/>
      <c r="F61" s="121"/>
      <c r="G61" s="69"/>
      <c r="H61" s="131"/>
      <c r="I61" s="12"/>
      <c r="J61" s="12"/>
      <c r="K61" s="12"/>
      <c r="L61" s="12"/>
      <c r="M61" s="12"/>
      <c r="N61" s="12"/>
    </row>
    <row r="62" spans="1:14" ht="15" customHeight="1">
      <c r="A62" s="117"/>
      <c r="B62" s="118"/>
      <c r="C62" s="119"/>
      <c r="D62" s="59"/>
      <c r="E62" s="122"/>
      <c r="F62" s="12"/>
      <c r="G62" s="125"/>
      <c r="H62" s="129"/>
      <c r="I62" s="12"/>
      <c r="J62" s="12"/>
      <c r="K62" s="12"/>
      <c r="L62" s="12"/>
      <c r="M62" s="12"/>
      <c r="N62" s="12"/>
    </row>
    <row r="63" spans="1:14" ht="15" customHeight="1">
      <c r="A63" s="117"/>
      <c r="B63" s="118"/>
      <c r="C63" s="119"/>
      <c r="D63" s="59"/>
      <c r="E63" s="122"/>
      <c r="F63" s="12"/>
      <c r="G63" s="127"/>
      <c r="H63" s="129"/>
      <c r="I63" s="12"/>
      <c r="J63" s="12"/>
      <c r="K63" s="12"/>
      <c r="L63" s="12"/>
      <c r="M63" s="12"/>
      <c r="N63" s="12"/>
    </row>
    <row r="64" spans="1:14" ht="15" customHeight="1">
      <c r="A64" s="117"/>
      <c r="B64" s="118"/>
      <c r="C64" s="119"/>
      <c r="D64" s="59"/>
      <c r="E64" s="122"/>
      <c r="F64" s="121"/>
      <c r="G64" s="69"/>
      <c r="H64" s="131"/>
      <c r="I64" s="12"/>
      <c r="J64" s="12"/>
      <c r="K64" s="12"/>
      <c r="L64" s="12"/>
      <c r="M64" s="12"/>
      <c r="N64" s="12"/>
    </row>
    <row r="65" spans="1:14" ht="14.65" customHeight="1">
      <c r="A65" s="117"/>
      <c r="B65" s="118"/>
      <c r="C65" s="123"/>
      <c r="D65" s="132"/>
      <c r="E65" s="133"/>
      <c r="F65" s="133"/>
      <c r="G65" s="125"/>
      <c r="H65" s="134"/>
      <c r="I65" s="134"/>
      <c r="J65" s="134"/>
      <c r="K65" s="134"/>
      <c r="L65" s="134"/>
      <c r="M65" s="134"/>
      <c r="N65" s="134"/>
    </row>
    <row r="66" spans="1:14" ht="14.45" customHeight="1">
      <c r="A66" s="117"/>
      <c r="B66" s="118"/>
      <c r="C66" s="123"/>
      <c r="D66" s="135"/>
      <c r="E66" s="133"/>
      <c r="F66" s="133"/>
      <c r="G66" s="126"/>
      <c r="H66" s="134"/>
      <c r="I66" s="134"/>
      <c r="J66" s="134"/>
      <c r="K66" s="134"/>
      <c r="L66" s="134"/>
      <c r="M66" s="134"/>
      <c r="N66" s="134"/>
    </row>
    <row r="67" spans="1:14" ht="14.45" customHeight="1">
      <c r="A67" s="117"/>
      <c r="B67" s="118"/>
      <c r="C67" s="123"/>
      <c r="D67" s="135"/>
      <c r="E67" s="133"/>
      <c r="F67" s="133"/>
      <c r="G67" s="126"/>
      <c r="H67" s="134"/>
      <c r="I67" s="134"/>
      <c r="J67" s="134"/>
      <c r="K67" s="134"/>
      <c r="L67" s="134"/>
      <c r="M67" s="134"/>
      <c r="N67" s="134"/>
    </row>
    <row r="68" spans="1:14" ht="14.45" customHeight="1">
      <c r="A68" s="117"/>
      <c r="B68" s="118"/>
      <c r="C68" s="123"/>
      <c r="D68" s="135"/>
      <c r="E68" s="133"/>
      <c r="F68" s="133"/>
      <c r="G68" s="126"/>
      <c r="H68" s="134"/>
      <c r="I68" s="134"/>
      <c r="J68" s="134"/>
      <c r="K68" s="134"/>
      <c r="L68" s="134"/>
      <c r="M68" s="134"/>
      <c r="N68" s="134"/>
    </row>
    <row r="69" spans="1:14" ht="14.45" customHeight="1">
      <c r="A69" s="117"/>
      <c r="B69" s="118"/>
      <c r="C69" s="123"/>
      <c r="D69" s="135"/>
      <c r="E69" s="133"/>
      <c r="F69" s="133"/>
      <c r="G69" s="126"/>
      <c r="H69" s="134"/>
      <c r="I69" s="134"/>
      <c r="J69" s="134"/>
      <c r="K69" s="134"/>
      <c r="L69" s="134"/>
      <c r="M69" s="134"/>
      <c r="N69" s="134"/>
    </row>
    <row r="70" spans="1:14" ht="14.45" customHeight="1">
      <c r="A70" s="117"/>
      <c r="B70" s="118"/>
      <c r="C70" s="123"/>
      <c r="D70" s="135"/>
      <c r="E70" s="133"/>
      <c r="F70" s="133"/>
      <c r="G70" s="126"/>
      <c r="H70" s="134"/>
      <c r="I70" s="134"/>
      <c r="J70" s="134"/>
      <c r="K70" s="134"/>
      <c r="L70" s="134"/>
      <c r="M70" s="134"/>
      <c r="N70" s="134"/>
    </row>
    <row r="71" spans="1:14" ht="14.45" customHeight="1">
      <c r="A71" s="117"/>
      <c r="B71" s="118"/>
      <c r="C71" s="123"/>
      <c r="D71" s="135"/>
      <c r="E71" s="133"/>
      <c r="F71" s="133"/>
      <c r="G71" s="126"/>
      <c r="H71" s="134"/>
      <c r="I71" s="134"/>
      <c r="J71" s="134"/>
      <c r="K71" s="134"/>
      <c r="L71" s="134"/>
      <c r="M71" s="134"/>
      <c r="N71" s="134"/>
    </row>
    <row r="72" spans="1:14" ht="14.45" customHeight="1">
      <c r="A72" s="117"/>
      <c r="B72" s="118"/>
      <c r="C72" s="123"/>
      <c r="D72" s="135"/>
      <c r="E72" s="133"/>
      <c r="F72" s="133"/>
      <c r="G72" s="126"/>
      <c r="H72" s="134"/>
      <c r="I72" s="134"/>
      <c r="J72" s="134"/>
      <c r="K72" s="134"/>
      <c r="L72" s="134"/>
      <c r="M72" s="134"/>
      <c r="N72" s="134"/>
    </row>
    <row r="73" spans="1:14" ht="14.45" customHeight="1">
      <c r="A73" s="117"/>
      <c r="B73" s="118"/>
      <c r="C73" s="123"/>
      <c r="D73" s="135"/>
      <c r="E73" s="133"/>
      <c r="F73" s="133"/>
      <c r="G73" s="126"/>
      <c r="H73" s="134"/>
      <c r="I73" s="134"/>
      <c r="J73" s="134"/>
      <c r="K73" s="134"/>
      <c r="L73" s="134"/>
      <c r="M73" s="134"/>
      <c r="N73" s="134"/>
    </row>
    <row r="74" spans="1:14" ht="14.45" customHeight="1">
      <c r="A74" s="117"/>
      <c r="B74" s="118"/>
      <c r="C74" s="123"/>
      <c r="D74" s="135"/>
      <c r="E74" s="133"/>
      <c r="F74" s="133"/>
      <c r="G74" s="126"/>
      <c r="H74" s="134"/>
      <c r="I74" s="134"/>
      <c r="J74" s="134"/>
      <c r="K74" s="134"/>
      <c r="L74" s="134"/>
      <c r="M74" s="134"/>
      <c r="N74" s="134"/>
    </row>
    <row r="75" spans="1:14" ht="14.45" customHeight="1">
      <c r="A75" s="117"/>
      <c r="B75" s="118"/>
      <c r="C75" s="123"/>
      <c r="D75" s="135"/>
      <c r="E75" s="133"/>
      <c r="F75" s="133"/>
      <c r="G75" s="126"/>
      <c r="H75" s="134"/>
      <c r="I75" s="134"/>
      <c r="J75" s="134"/>
      <c r="K75" s="134"/>
      <c r="L75" s="134"/>
      <c r="M75" s="134"/>
      <c r="N75" s="134"/>
    </row>
    <row r="76" spans="1:14" ht="14.45" customHeight="1">
      <c r="A76" s="117"/>
      <c r="B76" s="118"/>
      <c r="C76" s="123"/>
      <c r="D76" s="135"/>
      <c r="E76" s="133"/>
      <c r="F76" s="133"/>
      <c r="G76" s="126"/>
      <c r="H76" s="134"/>
      <c r="I76" s="134"/>
      <c r="J76" s="134"/>
      <c r="K76" s="134"/>
      <c r="L76" s="134"/>
      <c r="M76" s="134"/>
      <c r="N76" s="134"/>
    </row>
    <row r="77" spans="1:14" ht="14.65" customHeight="1">
      <c r="A77" s="117"/>
      <c r="B77" s="118"/>
      <c r="C77" s="123"/>
      <c r="D77" s="135"/>
      <c r="E77" s="133"/>
      <c r="F77" s="133"/>
      <c r="G77" s="127"/>
      <c r="H77" s="134"/>
      <c r="I77" s="134"/>
      <c r="J77" s="134"/>
      <c r="K77" s="134"/>
      <c r="L77" s="134"/>
      <c r="M77" s="134"/>
      <c r="N77" s="134"/>
    </row>
    <row r="78" spans="1:14" ht="15" customHeight="1">
      <c r="A78" s="117"/>
      <c r="B78" s="118"/>
      <c r="C78" s="123"/>
      <c r="D78" s="135"/>
      <c r="E78" s="133"/>
      <c r="F78" s="136"/>
      <c r="G78" s="63"/>
      <c r="H78" s="137"/>
      <c r="I78" s="134"/>
      <c r="J78" s="134"/>
      <c r="K78" s="134"/>
      <c r="L78" s="134"/>
      <c r="M78" s="134"/>
      <c r="N78" s="134"/>
    </row>
    <row r="79" spans="1:14" ht="14.65" customHeight="1">
      <c r="A79" s="117"/>
      <c r="B79" s="118"/>
      <c r="C79" s="123"/>
      <c r="D79" s="135"/>
      <c r="E79" s="133"/>
      <c r="F79" s="133"/>
      <c r="G79" s="125"/>
      <c r="H79" s="134"/>
      <c r="I79" s="134"/>
      <c r="J79" s="134"/>
      <c r="K79" s="134"/>
      <c r="L79" s="134"/>
      <c r="M79" s="134"/>
      <c r="N79" s="134"/>
    </row>
    <row r="80" spans="1:14" ht="14.45" customHeight="1">
      <c r="A80" s="117"/>
      <c r="B80" s="118"/>
      <c r="C80" s="123"/>
      <c r="D80" s="135"/>
      <c r="E80" s="133"/>
      <c r="F80" s="133"/>
      <c r="G80" s="126"/>
      <c r="H80" s="134"/>
      <c r="I80" s="134"/>
      <c r="J80" s="134"/>
      <c r="K80" s="134"/>
      <c r="L80" s="134"/>
      <c r="M80" s="134"/>
      <c r="N80" s="134"/>
    </row>
    <row r="81" spans="1:14" ht="14.45" customHeight="1">
      <c r="A81" s="117"/>
      <c r="B81" s="118"/>
      <c r="C81" s="123"/>
      <c r="D81" s="135"/>
      <c r="E81" s="133"/>
      <c r="F81" s="133"/>
      <c r="G81" s="126"/>
      <c r="H81" s="134"/>
      <c r="I81" s="134"/>
      <c r="J81" s="134"/>
      <c r="K81" s="134"/>
      <c r="L81" s="134"/>
      <c r="M81" s="134"/>
      <c r="N81" s="134"/>
    </row>
    <row r="82" spans="1:14" ht="14.45" customHeight="1">
      <c r="A82" s="117"/>
      <c r="B82" s="118"/>
      <c r="C82" s="123"/>
      <c r="D82" s="135"/>
      <c r="E82" s="133"/>
      <c r="F82" s="133"/>
      <c r="G82" s="126"/>
      <c r="H82" s="134"/>
      <c r="I82" s="134"/>
      <c r="J82" s="134"/>
      <c r="K82" s="134"/>
      <c r="L82" s="134"/>
      <c r="M82" s="134"/>
      <c r="N82" s="134"/>
    </row>
    <row r="83" spans="1:14" ht="14.65" customHeight="1">
      <c r="A83" s="117"/>
      <c r="B83" s="118"/>
      <c r="C83" s="123"/>
      <c r="D83" s="135"/>
      <c r="E83" s="133"/>
      <c r="F83" s="133"/>
      <c r="G83" s="127"/>
      <c r="H83" s="134"/>
      <c r="I83" s="134"/>
      <c r="J83" s="134"/>
      <c r="K83" s="134"/>
      <c r="L83" s="134"/>
      <c r="M83" s="134"/>
      <c r="N83" s="134"/>
    </row>
    <row r="84" spans="1:14" ht="15" customHeight="1">
      <c r="A84" s="117"/>
      <c r="B84" s="118"/>
      <c r="C84" s="123"/>
      <c r="D84" s="135"/>
      <c r="E84" s="133"/>
      <c r="F84" s="136"/>
      <c r="G84" s="63"/>
      <c r="H84" s="137"/>
      <c r="I84" s="134"/>
      <c r="J84" s="134"/>
      <c r="K84" s="134"/>
      <c r="L84" s="134"/>
      <c r="M84" s="134"/>
      <c r="N84" s="134"/>
    </row>
    <row r="85" spans="1:14" ht="15" customHeight="1">
      <c r="A85" s="117"/>
      <c r="B85" s="118"/>
      <c r="C85" s="123"/>
      <c r="D85" s="135"/>
      <c r="E85" s="133"/>
      <c r="F85" s="136"/>
      <c r="G85" s="63"/>
      <c r="H85" s="137"/>
      <c r="I85" s="134"/>
      <c r="J85" s="134"/>
      <c r="K85" s="134"/>
      <c r="L85" s="134"/>
      <c r="M85" s="134"/>
      <c r="N85" s="134"/>
    </row>
    <row r="86" spans="1:14" ht="14.65" customHeight="1">
      <c r="A86" s="117"/>
      <c r="B86" s="118"/>
      <c r="C86" s="123"/>
      <c r="D86" s="135"/>
      <c r="E86" s="133"/>
      <c r="F86" s="133"/>
      <c r="G86" s="125"/>
      <c r="H86" s="134"/>
      <c r="I86" s="134"/>
      <c r="J86" s="134"/>
      <c r="K86" s="134"/>
      <c r="L86" s="134"/>
      <c r="M86" s="134"/>
      <c r="N86" s="134"/>
    </row>
    <row r="87" spans="1:14" ht="14.45" customHeight="1">
      <c r="A87" s="117"/>
      <c r="B87" s="118"/>
      <c r="C87" s="123"/>
      <c r="D87" s="135"/>
      <c r="E87" s="133"/>
      <c r="F87" s="133"/>
      <c r="G87" s="126"/>
      <c r="H87" s="134"/>
      <c r="I87" s="134"/>
      <c r="J87" s="134"/>
      <c r="K87" s="134"/>
      <c r="L87" s="134"/>
      <c r="M87" s="134"/>
      <c r="N87" s="134"/>
    </row>
    <row r="88" spans="1:14" ht="14.45" customHeight="1">
      <c r="A88" s="117"/>
      <c r="B88" s="118"/>
      <c r="C88" s="123"/>
      <c r="D88" s="135"/>
      <c r="E88" s="133"/>
      <c r="F88" s="133"/>
      <c r="G88" s="126"/>
      <c r="H88" s="134"/>
      <c r="I88" s="134"/>
      <c r="J88" s="134"/>
      <c r="K88" s="134"/>
      <c r="L88" s="134"/>
      <c r="M88" s="134"/>
      <c r="N88" s="134"/>
    </row>
    <row r="89" spans="1:14" ht="14.65" customHeight="1">
      <c r="A89" s="117"/>
      <c r="B89" s="118"/>
      <c r="C89" s="123"/>
      <c r="D89" s="135"/>
      <c r="E89" s="133"/>
      <c r="F89" s="133"/>
      <c r="G89" s="127"/>
      <c r="H89" s="134"/>
      <c r="I89" s="134"/>
      <c r="J89" s="134"/>
      <c r="K89" s="134"/>
      <c r="L89" s="134"/>
      <c r="M89" s="134"/>
      <c r="N89" s="134"/>
    </row>
    <row r="90" spans="1:14" ht="15" customHeight="1">
      <c r="A90" s="117"/>
      <c r="B90" s="118"/>
      <c r="C90" s="123"/>
      <c r="D90" s="135"/>
      <c r="E90" s="133"/>
      <c r="F90" s="136"/>
      <c r="G90" s="63"/>
      <c r="H90" s="137"/>
      <c r="I90" s="134"/>
      <c r="J90" s="134"/>
      <c r="K90" s="134"/>
      <c r="L90" s="134"/>
      <c r="M90" s="134"/>
      <c r="N90" s="134"/>
    </row>
    <row r="91" spans="1:14" ht="14.65" customHeight="1">
      <c r="A91" s="117"/>
      <c r="B91" s="118"/>
      <c r="C91" s="123"/>
      <c r="D91" s="135"/>
      <c r="E91" s="133"/>
      <c r="F91" s="133"/>
      <c r="G91" s="125"/>
      <c r="H91" s="134"/>
      <c r="I91" s="134"/>
      <c r="J91" s="134"/>
      <c r="K91" s="134"/>
      <c r="L91" s="134"/>
      <c r="M91" s="134"/>
      <c r="N91" s="134"/>
    </row>
    <row r="92" spans="1:14" ht="14.45" customHeight="1">
      <c r="A92" s="117"/>
      <c r="B92" s="118"/>
      <c r="C92" s="123"/>
      <c r="D92" s="135"/>
      <c r="E92" s="133"/>
      <c r="F92" s="133"/>
      <c r="G92" s="126"/>
      <c r="H92" s="134"/>
      <c r="I92" s="134"/>
      <c r="J92" s="134"/>
      <c r="K92" s="134"/>
      <c r="L92" s="134"/>
      <c r="M92" s="134"/>
      <c r="N92" s="134"/>
    </row>
    <row r="93" spans="1:14" ht="14.45" customHeight="1">
      <c r="A93" s="117"/>
      <c r="B93" s="118"/>
      <c r="C93" s="123"/>
      <c r="D93" s="135"/>
      <c r="E93" s="133"/>
      <c r="F93" s="133"/>
      <c r="G93" s="126"/>
      <c r="H93" s="134"/>
      <c r="I93" s="134"/>
      <c r="J93" s="134"/>
      <c r="K93" s="134"/>
      <c r="L93" s="134"/>
      <c r="M93" s="134"/>
      <c r="N93" s="134"/>
    </row>
    <row r="94" spans="1:14" ht="14.45" customHeight="1">
      <c r="A94" s="117"/>
      <c r="B94" s="118"/>
      <c r="C94" s="123"/>
      <c r="D94" s="135"/>
      <c r="E94" s="133"/>
      <c r="F94" s="133"/>
      <c r="G94" s="126"/>
      <c r="H94" s="134"/>
      <c r="I94" s="134"/>
      <c r="J94" s="134"/>
      <c r="K94" s="134"/>
      <c r="L94" s="134"/>
      <c r="M94" s="134"/>
      <c r="N94" s="134"/>
    </row>
    <row r="95" spans="1:14" ht="14.45" customHeight="1">
      <c r="A95" s="117"/>
      <c r="B95" s="118"/>
      <c r="C95" s="123"/>
      <c r="D95" s="135"/>
      <c r="E95" s="133"/>
      <c r="F95" s="133"/>
      <c r="G95" s="126"/>
      <c r="H95" s="134"/>
      <c r="I95" s="134"/>
      <c r="J95" s="134"/>
      <c r="K95" s="134"/>
      <c r="L95" s="134"/>
      <c r="M95" s="134"/>
      <c r="N95" s="134"/>
    </row>
    <row r="96" spans="1:14" ht="14.45" customHeight="1">
      <c r="A96" s="117"/>
      <c r="B96" s="118"/>
      <c r="C96" s="123"/>
      <c r="D96" s="135"/>
      <c r="E96" s="133"/>
      <c r="F96" s="133"/>
      <c r="G96" s="126"/>
      <c r="H96" s="134"/>
      <c r="I96" s="134"/>
      <c r="J96" s="134"/>
      <c r="K96" s="134"/>
      <c r="L96" s="134"/>
      <c r="M96" s="134"/>
      <c r="N96" s="134"/>
    </row>
    <row r="97" spans="1:14" ht="14.65" customHeight="1">
      <c r="A97" s="117"/>
      <c r="B97" s="118"/>
      <c r="C97" s="123"/>
      <c r="D97" s="135"/>
      <c r="E97" s="133"/>
      <c r="F97" s="133"/>
      <c r="G97" s="127"/>
      <c r="H97" s="134"/>
      <c r="I97" s="134"/>
      <c r="J97" s="134"/>
      <c r="K97" s="134"/>
      <c r="L97" s="134"/>
      <c r="M97" s="134"/>
      <c r="N97" s="134"/>
    </row>
    <row r="98" spans="1:14" ht="15" customHeight="1">
      <c r="A98" s="117"/>
      <c r="B98" s="118"/>
      <c r="C98" s="123"/>
      <c r="D98" s="135"/>
      <c r="E98" s="133"/>
      <c r="F98" s="136"/>
      <c r="G98" s="63"/>
      <c r="H98" s="137"/>
      <c r="I98" s="134"/>
      <c r="J98" s="134"/>
      <c r="K98" s="134"/>
      <c r="L98" s="134"/>
      <c r="M98" s="134"/>
      <c r="N98" s="134"/>
    </row>
    <row r="99" spans="1:14" ht="15" customHeight="1">
      <c r="A99" s="117"/>
      <c r="B99" s="118"/>
      <c r="C99" s="123"/>
      <c r="D99" s="135"/>
      <c r="E99" s="133"/>
      <c r="F99" s="136"/>
      <c r="G99" s="63"/>
      <c r="H99" s="137"/>
      <c r="I99" s="134"/>
      <c r="J99" s="134"/>
      <c r="K99" s="134"/>
      <c r="L99" s="134"/>
      <c r="M99" s="134"/>
      <c r="N99" s="134"/>
    </row>
    <row r="100" spans="1:14" ht="15" customHeight="1">
      <c r="A100" s="117"/>
      <c r="B100" s="118"/>
      <c r="C100" s="123"/>
      <c r="D100" s="135"/>
      <c r="E100" s="133"/>
      <c r="F100" s="136"/>
      <c r="G100" s="63"/>
      <c r="H100" s="137"/>
      <c r="I100" s="134"/>
      <c r="J100" s="134"/>
      <c r="K100" s="134"/>
      <c r="L100" s="134"/>
      <c r="M100" s="134"/>
      <c r="N100" s="134"/>
    </row>
    <row r="101" spans="1:14" ht="14.65" customHeight="1">
      <c r="A101" s="117"/>
      <c r="B101" s="118"/>
      <c r="C101" s="123"/>
      <c r="D101" s="135"/>
      <c r="E101" s="133"/>
      <c r="F101" s="133"/>
      <c r="G101" s="125"/>
      <c r="H101" s="134"/>
      <c r="I101" s="134"/>
      <c r="J101" s="134"/>
      <c r="K101" s="134"/>
      <c r="L101" s="134"/>
      <c r="M101" s="134"/>
      <c r="N101" s="134"/>
    </row>
    <row r="102" spans="1:14" ht="14.45" customHeight="1">
      <c r="A102" s="117"/>
      <c r="B102" s="118"/>
      <c r="C102" s="123"/>
      <c r="D102" s="135"/>
      <c r="E102" s="133"/>
      <c r="F102" s="133"/>
      <c r="G102" s="126"/>
      <c r="H102" s="134"/>
      <c r="I102" s="134"/>
      <c r="J102" s="134"/>
      <c r="K102" s="134"/>
      <c r="L102" s="134"/>
      <c r="M102" s="134"/>
      <c r="N102" s="134"/>
    </row>
    <row r="103" spans="1:14" ht="14.65" customHeight="1">
      <c r="A103" s="117"/>
      <c r="B103" s="118"/>
      <c r="C103" s="123"/>
      <c r="D103" s="135"/>
      <c r="E103" s="138"/>
      <c r="F103" s="133"/>
      <c r="G103" s="127"/>
      <c r="H103" s="134"/>
      <c r="I103" s="134"/>
      <c r="J103" s="134"/>
      <c r="K103" s="134"/>
      <c r="L103" s="134"/>
      <c r="M103" s="134"/>
      <c r="N103" s="134"/>
    </row>
    <row r="104" spans="1:14" ht="15" customHeight="1">
      <c r="A104" s="117"/>
      <c r="B104" s="118"/>
      <c r="C104" s="123"/>
      <c r="D104" s="135"/>
      <c r="E104" s="133"/>
      <c r="F104" s="136"/>
      <c r="G104" s="63"/>
      <c r="H104" s="137"/>
      <c r="I104" s="134"/>
      <c r="J104" s="134"/>
      <c r="K104" s="134"/>
      <c r="L104" s="134"/>
      <c r="M104" s="134"/>
      <c r="N104" s="134"/>
    </row>
    <row r="105" spans="1:14" ht="14.65" customHeight="1">
      <c r="A105" s="117"/>
      <c r="B105" s="118"/>
      <c r="C105" s="123"/>
      <c r="D105" s="135"/>
      <c r="E105" s="133"/>
      <c r="F105" s="133"/>
      <c r="G105" s="125"/>
      <c r="H105" s="134"/>
      <c r="I105" s="134"/>
      <c r="J105" s="134"/>
      <c r="K105" s="134"/>
      <c r="L105" s="134"/>
      <c r="M105" s="134"/>
      <c r="N105" s="134"/>
    </row>
    <row r="106" spans="1:14" ht="14.45" customHeight="1">
      <c r="A106" s="117"/>
      <c r="B106" s="118"/>
      <c r="C106" s="123"/>
      <c r="D106" s="135"/>
      <c r="E106" s="138"/>
      <c r="F106" s="133"/>
      <c r="G106" s="126"/>
      <c r="H106" s="134"/>
      <c r="I106" s="134"/>
      <c r="J106" s="134"/>
      <c r="K106" s="134"/>
      <c r="L106" s="134"/>
      <c r="M106" s="134"/>
      <c r="N106" s="134"/>
    </row>
    <row r="107" spans="1:14" ht="14.45" customHeight="1">
      <c r="A107" s="117"/>
      <c r="B107" s="118"/>
      <c r="C107" s="123"/>
      <c r="D107" s="135"/>
      <c r="E107" s="133"/>
      <c r="F107" s="133"/>
      <c r="G107" s="126"/>
      <c r="H107" s="134"/>
      <c r="I107" s="134"/>
      <c r="J107" s="134"/>
      <c r="K107" s="134"/>
      <c r="L107" s="134"/>
      <c r="M107" s="134"/>
      <c r="N107" s="134"/>
    </row>
    <row r="108" spans="1:14" ht="14.45" customHeight="1">
      <c r="A108" s="117"/>
      <c r="B108" s="118"/>
      <c r="C108" s="123"/>
      <c r="D108" s="135"/>
      <c r="E108" s="133"/>
      <c r="F108" s="133"/>
      <c r="G108" s="126"/>
      <c r="H108" s="134"/>
      <c r="I108" s="134"/>
      <c r="J108" s="134"/>
      <c r="K108" s="134"/>
      <c r="L108" s="134"/>
      <c r="M108" s="134"/>
      <c r="N108" s="134"/>
    </row>
    <row r="109" spans="1:14" ht="14.65" customHeight="1">
      <c r="A109" s="117"/>
      <c r="B109" s="118"/>
      <c r="C109" s="123"/>
      <c r="D109" s="135"/>
      <c r="E109" s="138"/>
      <c r="F109" s="133"/>
      <c r="G109" s="127"/>
      <c r="H109" s="134"/>
      <c r="I109" s="134"/>
      <c r="J109" s="134"/>
      <c r="K109" s="134"/>
      <c r="L109" s="134"/>
      <c r="M109" s="134"/>
      <c r="N109" s="134"/>
    </row>
    <row r="110" spans="1:14" ht="15" customHeight="1">
      <c r="A110" s="117"/>
      <c r="B110" s="118"/>
      <c r="C110" s="123"/>
      <c r="D110" s="135"/>
      <c r="E110" s="133"/>
      <c r="F110" s="136"/>
      <c r="G110" s="63"/>
      <c r="H110" s="137"/>
      <c r="I110" s="134"/>
      <c r="J110" s="134"/>
      <c r="K110" s="134"/>
      <c r="L110" s="134"/>
      <c r="M110" s="134"/>
      <c r="N110" s="134"/>
    </row>
    <row r="111" spans="1:14" ht="14.65" customHeight="1">
      <c r="A111" s="117"/>
      <c r="B111" s="118"/>
      <c r="C111" s="123"/>
      <c r="D111" s="135"/>
      <c r="E111" s="133"/>
      <c r="F111" s="133"/>
      <c r="G111" s="125"/>
      <c r="H111" s="134"/>
      <c r="I111" s="134"/>
      <c r="J111" s="134"/>
      <c r="K111" s="134"/>
      <c r="L111" s="134"/>
      <c r="M111" s="134"/>
      <c r="N111" s="134"/>
    </row>
    <row r="112" spans="1:14" ht="14.45" customHeight="1">
      <c r="A112" s="117"/>
      <c r="B112" s="118"/>
      <c r="C112" s="123"/>
      <c r="D112" s="135"/>
      <c r="E112" s="12"/>
      <c r="F112" s="133"/>
      <c r="G112" s="126"/>
      <c r="H112" s="134"/>
      <c r="I112" s="134"/>
      <c r="J112" s="134"/>
      <c r="K112" s="134"/>
      <c r="L112" s="134"/>
      <c r="M112" s="134"/>
      <c r="N112" s="134"/>
    </row>
    <row r="113" spans="1:14" ht="14.45" customHeight="1">
      <c r="A113" s="117"/>
      <c r="B113" s="118"/>
      <c r="C113" s="123"/>
      <c r="D113" s="135"/>
      <c r="E113" s="133"/>
      <c r="F113" s="133"/>
      <c r="G113" s="126"/>
      <c r="H113" s="134"/>
      <c r="I113" s="134"/>
      <c r="J113" s="134"/>
      <c r="K113" s="134"/>
      <c r="L113" s="134"/>
      <c r="M113" s="134"/>
      <c r="N113" s="134"/>
    </row>
    <row r="114" spans="1:14" ht="14.45" customHeight="1">
      <c r="A114" s="117"/>
      <c r="B114" s="118"/>
      <c r="C114" s="123"/>
      <c r="D114" s="135"/>
      <c r="E114" s="12"/>
      <c r="F114" s="133"/>
      <c r="G114" s="126"/>
      <c r="H114" s="134"/>
      <c r="I114" s="134"/>
      <c r="J114" s="134"/>
      <c r="K114" s="134"/>
      <c r="L114" s="134"/>
      <c r="M114" s="134"/>
      <c r="N114" s="134"/>
    </row>
    <row r="115" spans="1:14" ht="14.45" customHeight="1">
      <c r="A115" s="117"/>
      <c r="B115" s="118"/>
      <c r="C115" s="123"/>
      <c r="D115" s="135"/>
      <c r="E115" s="12"/>
      <c r="F115" s="133"/>
      <c r="G115" s="126"/>
      <c r="H115" s="134"/>
      <c r="I115" s="134"/>
      <c r="J115" s="134"/>
      <c r="K115" s="134"/>
      <c r="L115" s="134"/>
      <c r="M115" s="134"/>
      <c r="N115" s="134"/>
    </row>
    <row r="116" spans="1:14" ht="14.45" customHeight="1">
      <c r="A116" s="117"/>
      <c r="B116" s="118"/>
      <c r="C116" s="123"/>
      <c r="D116" s="135"/>
      <c r="E116" s="12"/>
      <c r="F116" s="133"/>
      <c r="G116" s="126"/>
      <c r="H116" s="134"/>
      <c r="I116" s="134"/>
      <c r="J116" s="134"/>
      <c r="K116" s="134"/>
      <c r="L116" s="134"/>
      <c r="M116" s="134"/>
      <c r="N116" s="134"/>
    </row>
    <row r="117" spans="1:14" ht="14.45" customHeight="1">
      <c r="A117" s="117"/>
      <c r="B117" s="118"/>
      <c r="C117" s="123"/>
      <c r="D117" s="135"/>
      <c r="E117" s="12"/>
      <c r="F117" s="133"/>
      <c r="G117" s="126"/>
      <c r="H117" s="134"/>
      <c r="I117" s="134"/>
      <c r="J117" s="134"/>
      <c r="K117" s="134"/>
      <c r="L117" s="134"/>
      <c r="M117" s="134"/>
      <c r="N117" s="134"/>
    </row>
    <row r="118" spans="1:14" ht="14.45" customHeight="1">
      <c r="A118" s="117"/>
      <c r="B118" s="118"/>
      <c r="C118" s="123"/>
      <c r="D118" s="135"/>
      <c r="E118" s="12"/>
      <c r="F118" s="133"/>
      <c r="G118" s="126"/>
      <c r="H118" s="134"/>
      <c r="I118" s="134"/>
      <c r="J118" s="134"/>
      <c r="K118" s="134"/>
      <c r="L118" s="134"/>
      <c r="M118" s="134"/>
      <c r="N118" s="134"/>
    </row>
    <row r="119" spans="1:14" ht="14.45" customHeight="1">
      <c r="A119" s="117"/>
      <c r="B119" s="118"/>
      <c r="C119" s="123"/>
      <c r="D119" s="135"/>
      <c r="E119" s="12"/>
      <c r="F119" s="133"/>
      <c r="G119" s="126"/>
      <c r="H119" s="134"/>
      <c r="I119" s="134"/>
      <c r="J119" s="134"/>
      <c r="K119" s="134"/>
      <c r="L119" s="134"/>
      <c r="M119" s="134"/>
      <c r="N119" s="134"/>
    </row>
    <row r="120" spans="1:14" ht="14.45" customHeight="1">
      <c r="A120" s="117"/>
      <c r="B120" s="118"/>
      <c r="C120" s="123"/>
      <c r="D120" s="135"/>
      <c r="E120" s="12"/>
      <c r="F120" s="133"/>
      <c r="G120" s="126"/>
      <c r="H120" s="134"/>
      <c r="I120" s="134"/>
      <c r="J120" s="134"/>
      <c r="K120" s="134"/>
      <c r="L120" s="134"/>
      <c r="M120" s="134"/>
      <c r="N120" s="134"/>
    </row>
    <row r="121" spans="1:14" ht="14.45" customHeight="1">
      <c r="A121" s="117"/>
      <c r="B121" s="118"/>
      <c r="C121" s="123"/>
      <c r="D121" s="135"/>
      <c r="E121" s="12"/>
      <c r="F121" s="133"/>
      <c r="G121" s="126"/>
      <c r="H121" s="134"/>
      <c r="I121" s="134"/>
      <c r="J121" s="134"/>
      <c r="K121" s="134"/>
      <c r="L121" s="134"/>
      <c r="M121" s="134"/>
      <c r="N121" s="134"/>
    </row>
    <row r="122" spans="1:14" ht="14.45" customHeight="1">
      <c r="A122" s="117"/>
      <c r="B122" s="118"/>
      <c r="C122" s="123"/>
      <c r="D122" s="135"/>
      <c r="E122" s="12"/>
      <c r="F122" s="133"/>
      <c r="G122" s="126"/>
      <c r="H122" s="134"/>
      <c r="I122" s="134"/>
      <c r="J122" s="134"/>
      <c r="K122" s="134"/>
      <c r="L122" s="134"/>
      <c r="M122" s="134"/>
      <c r="N122" s="134"/>
    </row>
    <row r="123" spans="1:14" ht="14.45" customHeight="1">
      <c r="A123" s="117"/>
      <c r="B123" s="118"/>
      <c r="C123" s="123"/>
      <c r="D123" s="135"/>
      <c r="E123" s="12"/>
      <c r="F123" s="133"/>
      <c r="G123" s="126"/>
      <c r="H123" s="134"/>
      <c r="I123" s="134"/>
      <c r="J123" s="134"/>
      <c r="K123" s="134"/>
      <c r="L123" s="134"/>
      <c r="M123" s="134"/>
      <c r="N123" s="134"/>
    </row>
    <row r="124" spans="1:14" ht="14.45" customHeight="1">
      <c r="A124" s="117"/>
      <c r="B124" s="118"/>
      <c r="C124" s="123"/>
      <c r="D124" s="135"/>
      <c r="E124" s="12"/>
      <c r="F124" s="133"/>
      <c r="G124" s="126"/>
      <c r="H124" s="134"/>
      <c r="I124" s="134"/>
      <c r="J124" s="134"/>
      <c r="K124" s="134"/>
      <c r="L124" s="134"/>
      <c r="M124" s="134"/>
      <c r="N124" s="134"/>
    </row>
    <row r="125" spans="1:14" ht="14.45" customHeight="1">
      <c r="A125" s="117"/>
      <c r="B125" s="118"/>
      <c r="C125" s="123"/>
      <c r="D125" s="135"/>
      <c r="E125" s="12"/>
      <c r="F125" s="133"/>
      <c r="G125" s="126"/>
      <c r="H125" s="134"/>
      <c r="I125" s="134"/>
      <c r="J125" s="134"/>
      <c r="K125" s="134"/>
      <c r="L125" s="134"/>
      <c r="M125" s="134"/>
      <c r="N125" s="134"/>
    </row>
    <row r="126" spans="1:14" ht="14.45" customHeight="1">
      <c r="A126" s="117"/>
      <c r="B126" s="118"/>
      <c r="C126" s="123"/>
      <c r="D126" s="135"/>
      <c r="E126" s="12"/>
      <c r="F126" s="133"/>
      <c r="G126" s="126"/>
      <c r="H126" s="134"/>
      <c r="I126" s="134"/>
      <c r="J126" s="134"/>
      <c r="K126" s="134"/>
      <c r="L126" s="134"/>
      <c r="M126" s="134"/>
      <c r="N126" s="134"/>
    </row>
    <row r="127" spans="1:14" ht="14.45" customHeight="1">
      <c r="A127" s="117"/>
      <c r="B127" s="118"/>
      <c r="C127" s="123"/>
      <c r="D127" s="135"/>
      <c r="E127" s="12"/>
      <c r="F127" s="133"/>
      <c r="G127" s="126"/>
      <c r="H127" s="134"/>
      <c r="I127" s="134"/>
      <c r="J127" s="134"/>
      <c r="K127" s="134"/>
      <c r="L127" s="134"/>
      <c r="M127" s="134"/>
      <c r="N127" s="134"/>
    </row>
    <row r="128" spans="1:14" ht="14.45" customHeight="1">
      <c r="A128" s="117"/>
      <c r="B128" s="118"/>
      <c r="C128" s="123"/>
      <c r="D128" s="135"/>
      <c r="E128" s="12"/>
      <c r="F128" s="133"/>
      <c r="G128" s="126"/>
      <c r="H128" s="134"/>
      <c r="I128" s="134"/>
      <c r="J128" s="134"/>
      <c r="K128" s="134"/>
      <c r="L128" s="134"/>
      <c r="M128" s="134"/>
      <c r="N128" s="134"/>
    </row>
    <row r="129" spans="1:14" ht="14.45" customHeight="1">
      <c r="A129" s="117"/>
      <c r="B129" s="118"/>
      <c r="C129" s="123"/>
      <c r="D129" s="135"/>
      <c r="E129" s="12"/>
      <c r="F129" s="133"/>
      <c r="G129" s="126"/>
      <c r="H129" s="134"/>
      <c r="I129" s="134"/>
      <c r="J129" s="134"/>
      <c r="K129" s="134"/>
      <c r="L129" s="134"/>
      <c r="M129" s="134"/>
      <c r="N129" s="134"/>
    </row>
    <row r="130" spans="1:14" ht="14.45" customHeight="1">
      <c r="A130" s="117"/>
      <c r="B130" s="118"/>
      <c r="C130" s="123"/>
      <c r="D130" s="135"/>
      <c r="E130" s="12"/>
      <c r="F130" s="133"/>
      <c r="G130" s="126"/>
      <c r="H130" s="134"/>
      <c r="I130" s="134"/>
      <c r="J130" s="134"/>
      <c r="K130" s="134"/>
      <c r="L130" s="134"/>
      <c r="M130" s="134"/>
      <c r="N130" s="134"/>
    </row>
    <row r="131" spans="1:14" ht="14.45" customHeight="1">
      <c r="A131" s="117"/>
      <c r="B131" s="118"/>
      <c r="C131" s="123"/>
      <c r="D131" s="135"/>
      <c r="E131" s="12"/>
      <c r="F131" s="133"/>
      <c r="G131" s="126"/>
      <c r="H131" s="134"/>
      <c r="I131" s="134"/>
      <c r="J131" s="134"/>
      <c r="K131" s="134"/>
      <c r="L131" s="134"/>
      <c r="M131" s="134"/>
      <c r="N131" s="134"/>
    </row>
    <row r="132" spans="1:14" ht="14.45" customHeight="1">
      <c r="A132" s="117"/>
      <c r="B132" s="118"/>
      <c r="C132" s="123"/>
      <c r="D132" s="135"/>
      <c r="E132" s="12"/>
      <c r="F132" s="133"/>
      <c r="G132" s="126"/>
      <c r="H132" s="134"/>
      <c r="I132" s="134"/>
      <c r="J132" s="134"/>
      <c r="K132" s="134"/>
      <c r="L132" s="134"/>
      <c r="M132" s="134"/>
      <c r="N132" s="134"/>
    </row>
    <row r="133" spans="1:14" ht="14.45" customHeight="1">
      <c r="A133" s="12"/>
      <c r="B133" s="12"/>
      <c r="C133" s="12"/>
      <c r="D133" s="135"/>
      <c r="E133" s="12"/>
      <c r="F133" s="12"/>
      <c r="G133" s="126"/>
      <c r="H133" s="134"/>
      <c r="I133" s="134"/>
      <c r="J133" s="134"/>
      <c r="K133" s="134"/>
      <c r="L133" s="134"/>
      <c r="M133" s="134"/>
      <c r="N133" s="134"/>
    </row>
    <row r="134" spans="1:14" ht="14.45" customHeight="1">
      <c r="A134" s="12"/>
      <c r="B134" s="12"/>
      <c r="C134" s="12"/>
      <c r="D134" s="135"/>
      <c r="E134" s="12"/>
      <c r="F134" s="133"/>
      <c r="G134" s="126"/>
      <c r="H134" s="134"/>
      <c r="I134" s="134"/>
      <c r="J134" s="134"/>
      <c r="K134" s="134"/>
      <c r="L134" s="134"/>
      <c r="M134" s="134"/>
      <c r="N134" s="134"/>
    </row>
    <row r="135" spans="1:14" ht="14.45" customHeight="1">
      <c r="A135" s="12"/>
      <c r="B135" s="12"/>
      <c r="C135" s="12"/>
      <c r="D135" s="135"/>
      <c r="E135" s="12"/>
      <c r="F135" s="133"/>
      <c r="G135" s="126"/>
      <c r="H135" s="134"/>
      <c r="I135" s="134"/>
      <c r="J135" s="134"/>
      <c r="K135" s="134"/>
      <c r="L135" s="134"/>
      <c r="M135" s="134"/>
      <c r="N135" s="134"/>
    </row>
    <row r="136" spans="1:14" ht="14.45" customHeight="1">
      <c r="A136" s="12"/>
      <c r="B136" s="12"/>
      <c r="C136" s="12"/>
      <c r="D136" s="135"/>
      <c r="E136" s="12"/>
      <c r="F136" s="133"/>
      <c r="G136" s="126"/>
      <c r="H136" s="134"/>
      <c r="I136" s="134"/>
      <c r="J136" s="134"/>
      <c r="K136" s="134"/>
      <c r="L136" s="134"/>
      <c r="M136" s="134"/>
      <c r="N136" s="134"/>
    </row>
    <row r="137" spans="1:14" ht="14.45" customHeight="1">
      <c r="A137" s="12"/>
      <c r="B137" s="12"/>
      <c r="C137" s="12"/>
      <c r="D137" s="135"/>
      <c r="E137" s="12"/>
      <c r="F137" s="12"/>
      <c r="G137" s="126"/>
      <c r="H137" s="134"/>
      <c r="I137" s="134"/>
      <c r="J137" s="134"/>
      <c r="K137" s="134"/>
      <c r="L137" s="134"/>
      <c r="M137" s="134"/>
      <c r="N137" s="134"/>
    </row>
    <row r="138" spans="1:14" ht="14.45" customHeight="1">
      <c r="A138" s="12"/>
      <c r="B138" s="12"/>
      <c r="C138" s="12"/>
      <c r="D138" s="135"/>
      <c r="E138" s="12"/>
      <c r="F138" s="12"/>
      <c r="G138" s="126"/>
      <c r="H138" s="134"/>
      <c r="I138" s="134"/>
      <c r="J138" s="134"/>
      <c r="K138" s="134"/>
      <c r="L138" s="134"/>
      <c r="M138" s="134"/>
      <c r="N138" s="134"/>
    </row>
    <row r="139" spans="1:14" ht="14.45" customHeight="1">
      <c r="A139" s="12"/>
      <c r="B139" s="12"/>
      <c r="C139" s="12"/>
      <c r="D139" s="135"/>
      <c r="E139" s="12"/>
      <c r="F139" s="133"/>
      <c r="G139" s="126"/>
      <c r="H139" s="134"/>
      <c r="I139" s="134"/>
      <c r="J139" s="134"/>
      <c r="K139" s="134"/>
      <c r="L139" s="134"/>
      <c r="M139" s="134"/>
      <c r="N139" s="134"/>
    </row>
    <row r="140" spans="1:14" ht="14.45" customHeight="1">
      <c r="A140" s="12"/>
      <c r="B140" s="12"/>
      <c r="C140" s="12"/>
      <c r="D140" s="135"/>
      <c r="E140" s="12"/>
      <c r="F140" s="133"/>
      <c r="G140" s="126"/>
      <c r="H140" s="134"/>
      <c r="I140" s="134"/>
      <c r="J140" s="134"/>
      <c r="K140" s="134"/>
      <c r="L140" s="134"/>
      <c r="M140" s="134"/>
      <c r="N140" s="134"/>
    </row>
    <row r="141" spans="1:14" ht="14.45" customHeight="1">
      <c r="A141" s="117"/>
      <c r="B141" s="118"/>
      <c r="C141" s="123"/>
      <c r="D141" s="135"/>
      <c r="E141" s="12"/>
      <c r="F141" s="12"/>
      <c r="G141" s="126"/>
      <c r="H141" s="134"/>
      <c r="I141" s="134"/>
      <c r="J141" s="134"/>
      <c r="K141" s="134"/>
      <c r="L141" s="134"/>
      <c r="M141" s="134"/>
      <c r="N141" s="134"/>
    </row>
    <row r="142" spans="1:14" ht="14.45" customHeight="1">
      <c r="A142" s="117"/>
      <c r="B142" s="118"/>
      <c r="C142" s="123"/>
      <c r="D142" s="135"/>
      <c r="E142" s="12"/>
      <c r="F142" s="12"/>
      <c r="G142" s="126"/>
      <c r="H142" s="134"/>
      <c r="I142" s="134"/>
      <c r="J142" s="134"/>
      <c r="K142" s="134"/>
      <c r="L142" s="134"/>
      <c r="M142" s="134"/>
      <c r="N142" s="134"/>
    </row>
    <row r="143" spans="1:14" ht="14.45" customHeight="1">
      <c r="A143" s="117"/>
      <c r="B143" s="118"/>
      <c r="C143" s="123"/>
      <c r="D143" s="135"/>
      <c r="E143" s="12"/>
      <c r="F143" s="12"/>
      <c r="G143" s="126"/>
      <c r="H143" s="134"/>
      <c r="I143" s="134"/>
      <c r="J143" s="134"/>
      <c r="K143" s="134"/>
      <c r="L143" s="134"/>
      <c r="M143" s="134"/>
      <c r="N143" s="134"/>
    </row>
    <row r="144" spans="1:14" ht="14.45" customHeight="1">
      <c r="A144" s="117"/>
      <c r="B144" s="118"/>
      <c r="C144" s="123"/>
      <c r="D144" s="135"/>
      <c r="E144" s="12"/>
      <c r="F144" s="12"/>
      <c r="G144" s="126"/>
      <c r="H144" s="134"/>
      <c r="I144" s="134"/>
      <c r="J144" s="134"/>
      <c r="K144" s="134"/>
      <c r="L144" s="134"/>
      <c r="M144" s="134"/>
      <c r="N144" s="134"/>
    </row>
    <row r="145" spans="1:14" ht="14.45" customHeight="1">
      <c r="A145" s="117"/>
      <c r="B145" s="118"/>
      <c r="C145" s="123"/>
      <c r="D145" s="135"/>
      <c r="E145" s="12"/>
      <c r="F145" s="12"/>
      <c r="G145" s="126"/>
      <c r="H145" s="134"/>
      <c r="I145" s="134"/>
      <c r="J145" s="134"/>
      <c r="K145" s="134"/>
      <c r="L145" s="134"/>
      <c r="M145" s="134"/>
      <c r="N145" s="134"/>
    </row>
    <row r="146" spans="1:14" ht="14.45" customHeight="1">
      <c r="A146" s="117"/>
      <c r="B146" s="118"/>
      <c r="C146" s="123"/>
      <c r="D146" s="135"/>
      <c r="E146" s="12"/>
      <c r="F146" s="12"/>
      <c r="G146" s="126"/>
      <c r="H146" s="134"/>
      <c r="I146" s="134"/>
      <c r="J146" s="134"/>
      <c r="K146" s="134"/>
      <c r="L146" s="134"/>
      <c r="M146" s="134"/>
      <c r="N146" s="134"/>
    </row>
    <row r="147" spans="1:14" ht="14.45" customHeight="1">
      <c r="A147" s="117"/>
      <c r="B147" s="118"/>
      <c r="C147" s="123"/>
      <c r="D147" s="135"/>
      <c r="E147" s="12"/>
      <c r="F147" s="12"/>
      <c r="G147" s="126"/>
      <c r="H147" s="134"/>
      <c r="I147" s="134"/>
      <c r="J147" s="134"/>
      <c r="K147" s="134"/>
      <c r="L147" s="134"/>
      <c r="M147" s="134"/>
      <c r="N147" s="134"/>
    </row>
    <row r="148" spans="1:14" ht="14.45" customHeight="1">
      <c r="A148" s="117"/>
      <c r="B148" s="118"/>
      <c r="C148" s="123"/>
      <c r="D148" s="135"/>
      <c r="E148" s="12"/>
      <c r="F148" s="12"/>
      <c r="G148" s="126"/>
      <c r="H148" s="134"/>
      <c r="I148" s="134"/>
      <c r="J148" s="134"/>
      <c r="K148" s="134"/>
      <c r="L148" s="134"/>
      <c r="M148" s="134"/>
      <c r="N148" s="134"/>
    </row>
    <row r="149" spans="1:14" ht="14.45" customHeight="1">
      <c r="A149" s="117"/>
      <c r="B149" s="118"/>
      <c r="C149" s="123"/>
      <c r="D149" s="135"/>
      <c r="E149" s="12"/>
      <c r="F149" s="12"/>
      <c r="G149" s="126"/>
      <c r="H149" s="134"/>
      <c r="I149" s="134"/>
      <c r="J149" s="134"/>
      <c r="K149" s="134"/>
      <c r="L149" s="134"/>
      <c r="M149" s="134"/>
      <c r="N149" s="134"/>
    </row>
    <row r="150" spans="1:14" ht="14.45" customHeight="1">
      <c r="A150" s="117"/>
      <c r="B150" s="118"/>
      <c r="C150" s="123"/>
      <c r="D150" s="135"/>
      <c r="E150" s="12"/>
      <c r="F150" s="12"/>
      <c r="G150" s="12"/>
      <c r="H150" s="134"/>
      <c r="I150" s="134"/>
      <c r="J150" s="134"/>
      <c r="K150" s="134"/>
      <c r="L150" s="134"/>
      <c r="M150" s="134"/>
      <c r="N150" s="134"/>
    </row>
    <row r="151" spans="1:14" ht="14.45" customHeight="1">
      <c r="A151" s="117"/>
      <c r="B151" s="118"/>
      <c r="C151" s="123"/>
      <c r="D151" s="135"/>
      <c r="E151" s="12"/>
      <c r="F151" s="12"/>
      <c r="G151" s="12"/>
      <c r="H151" s="134"/>
      <c r="I151" s="134"/>
      <c r="J151" s="134"/>
      <c r="K151" s="134"/>
      <c r="L151" s="134"/>
      <c r="M151" s="134"/>
      <c r="N151" s="134"/>
    </row>
    <row r="152" spans="1:14" ht="14.45" customHeight="1">
      <c r="A152" s="139"/>
      <c r="B152" s="138"/>
      <c r="C152" s="135"/>
      <c r="D152" s="135"/>
      <c r="E152" s="12"/>
      <c r="F152" s="12"/>
      <c r="G152" s="12"/>
      <c r="H152" s="134"/>
      <c r="I152" s="134"/>
      <c r="J152" s="134"/>
      <c r="K152" s="134"/>
      <c r="L152" s="134"/>
      <c r="M152" s="134"/>
      <c r="N152" s="134"/>
    </row>
    <row r="153" spans="1:14" ht="14.45" customHeight="1">
      <c r="A153" s="139"/>
      <c r="B153" s="138"/>
      <c r="C153" s="135"/>
      <c r="D153" s="135"/>
      <c r="E153" s="12"/>
      <c r="F153" s="12"/>
      <c r="G153" s="12"/>
      <c r="H153" s="134"/>
      <c r="I153" s="134"/>
      <c r="J153" s="134"/>
      <c r="K153" s="134"/>
      <c r="L153" s="134"/>
      <c r="M153" s="134"/>
      <c r="N153" s="134"/>
    </row>
    <row r="154" spans="1:14" ht="14.45" customHeight="1">
      <c r="A154" s="139"/>
      <c r="B154" s="138"/>
      <c r="C154" s="135"/>
      <c r="D154" s="135"/>
      <c r="E154" s="12"/>
      <c r="F154" s="12"/>
      <c r="G154" s="12"/>
      <c r="H154" s="134"/>
      <c r="I154" s="134"/>
      <c r="J154" s="134"/>
      <c r="K154" s="134"/>
      <c r="L154" s="134"/>
      <c r="M154" s="134"/>
      <c r="N154" s="134"/>
    </row>
  </sheetData>
  <conditionalFormatting sqref="M3:N5 L6:N17 L18:L19 N18:N19">
    <cfRule type="cellIs" dxfId="9" priority="1" stopIfTrue="1" operator="greaterThan">
      <formula>0</formula>
    </cfRule>
    <cfRule type="cellIs" dxfId="8" priority="2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13</vt:i4>
      </vt:variant>
    </vt:vector>
  </HeadingPairs>
  <TitlesOfParts>
    <vt:vector size="13" baseType="lpstr">
      <vt:lpstr>TOTAIS</vt:lpstr>
      <vt:lpstr>janeiro</vt:lpstr>
      <vt:lpstr>fevereiro</vt:lpstr>
      <vt:lpstr>marco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2024-10-13T07:06:28Z</dcterms:modified>
</cp:coreProperties>
</file>